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codeName="DieseArbeitsmappe" defaultThemeVersion="124226"/>
  <mc:AlternateContent xmlns:mc="http://schemas.openxmlformats.org/markup-compatibility/2006">
    <mc:Choice Requires="x15">
      <x15ac:absPath xmlns:x15ac="http://schemas.microsoft.com/office/spreadsheetml/2010/11/ac" url="D:\Zeilenabstand Arbeitszeiterfassung\Zeiterfassung - ver2601\"/>
    </mc:Choice>
  </mc:AlternateContent>
  <xr:revisionPtr revIDLastSave="0" documentId="8_{D0E01CF5-9E73-46B9-A006-F455CDC0F4AD}" xr6:coauthVersionLast="47" xr6:coauthVersionMax="47" xr10:uidLastSave="{00000000-0000-0000-0000-000000000000}"/>
  <workbookProtection workbookAlgorithmName="SHA-512" workbookHashValue="DEmC0YGKusG6d01ipTv2UVYHeNYksejitGHzkGE0ViVY+0Ecs3JeTUhYDxNFsbxbDjM6ik/QRv9T1L75LIpepQ==" workbookSaltValue="9Y0skMqTVM2EZdvWMjwMBw==" workbookSpinCount="100000" lockStructure="1"/>
  <bookViews>
    <workbookView xWindow="-28920" yWindow="-120" windowWidth="29040" windowHeight="17520" activeTab="12" xr2:uid="{00000000-000D-0000-FFFF-FFFF00000000}"/>
  </bookViews>
  <sheets>
    <sheet name="Jan" sheetId="3" r:id="rId1"/>
    <sheet name="Feb" sheetId="2" r:id="rId2"/>
    <sheet name="Mär" sheetId="1" r:id="rId3"/>
    <sheet name="Apr" sheetId="4" r:id="rId4"/>
    <sheet name="Mai" sheetId="5" r:id="rId5"/>
    <sheet name="Jun" sheetId="6" r:id="rId6"/>
    <sheet name="Jul" sheetId="7" r:id="rId7"/>
    <sheet name="Aug" sheetId="8" r:id="rId8"/>
    <sheet name="Sep" sheetId="9" r:id="rId9"/>
    <sheet name="Okt" sheetId="10" r:id="rId10"/>
    <sheet name="Nov" sheetId="11" state="hidden" r:id="rId11"/>
    <sheet name="Dez" sheetId="12" state="hidden" r:id="rId12"/>
    <sheet name="Gesamt" sheetId="13" r:id="rId13"/>
    <sheet name="Anleitung" sheetId="14" r:id="rId14"/>
    <sheet name="Zeitumrechnung" sheetId="16" r:id="rId15"/>
    <sheet name="Lizenz" sheetId="17" r:id="rId16"/>
  </sheets>
  <definedNames>
    <definedName name="_xlnm.Print_Area" localSheetId="3">Apr!$A$1:$S$32</definedName>
    <definedName name="_xlnm.Print_Area" localSheetId="7">Aug!$A$1:$S$32</definedName>
    <definedName name="_xlnm.Print_Area" localSheetId="11">Dez!$A$1:$S$32</definedName>
    <definedName name="_xlnm.Print_Area" localSheetId="1">Feb!$A$1:$S$32</definedName>
    <definedName name="_xlnm.Print_Area" localSheetId="0">Jan!$A$1:$S$32</definedName>
    <definedName name="_xlnm.Print_Area" localSheetId="6">Jul!$A$1:$S$32</definedName>
    <definedName name="_xlnm.Print_Area" localSheetId="5">Jun!$A$1:$S$32</definedName>
    <definedName name="_xlnm.Print_Area" localSheetId="4">Mai!$A$1:$S$32</definedName>
    <definedName name="_xlnm.Print_Area" localSheetId="2">Mär!$A$1:$S$32</definedName>
    <definedName name="_xlnm.Print_Area" localSheetId="10">Nov!$A$1:$S$32</definedName>
    <definedName name="_xlnm.Print_Area" localSheetId="9">Okt!$A$1:$S$32</definedName>
    <definedName name="_xlnm.Print_Area" localSheetId="8">Sep!$A$1:$S$32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8" i="13" l="1"/>
  <c r="K2" i="4"/>
  <c r="K3" i="12"/>
  <c r="K4" i="12"/>
  <c r="K5" i="12"/>
  <c r="K6" i="12"/>
  <c r="M6" i="12" s="1"/>
  <c r="K7" i="12"/>
  <c r="K8" i="12"/>
  <c r="K9" i="12"/>
  <c r="K10" i="12"/>
  <c r="M10" i="12" s="1"/>
  <c r="K11" i="12"/>
  <c r="K12" i="12"/>
  <c r="K13" i="12"/>
  <c r="K14" i="12"/>
  <c r="M14" i="12" s="1"/>
  <c r="K15" i="12"/>
  <c r="K16" i="12"/>
  <c r="K17" i="12"/>
  <c r="K18" i="12"/>
  <c r="M18" i="12" s="1"/>
  <c r="K19" i="12"/>
  <c r="K20" i="12"/>
  <c r="K21" i="12"/>
  <c r="K22" i="12"/>
  <c r="M22" i="12" s="1"/>
  <c r="K23" i="12"/>
  <c r="K24" i="12"/>
  <c r="K25" i="12"/>
  <c r="K26" i="12"/>
  <c r="M26" i="12" s="1"/>
  <c r="K27" i="12"/>
  <c r="K28" i="12"/>
  <c r="K29" i="12"/>
  <c r="K30" i="12"/>
  <c r="M30" i="12" s="1"/>
  <c r="K31" i="12"/>
  <c r="K32" i="12"/>
  <c r="K2" i="12"/>
  <c r="K3" i="11"/>
  <c r="K4" i="11"/>
  <c r="M4" i="11" s="1"/>
  <c r="K5" i="11"/>
  <c r="K6" i="11"/>
  <c r="M6" i="11" s="1"/>
  <c r="K7" i="11"/>
  <c r="K8" i="11"/>
  <c r="K9" i="11"/>
  <c r="K10" i="11"/>
  <c r="M10" i="11" s="1"/>
  <c r="K11" i="11"/>
  <c r="K12" i="11"/>
  <c r="K13" i="11"/>
  <c r="K14" i="11"/>
  <c r="M14" i="11" s="1"/>
  <c r="K15" i="11"/>
  <c r="M15" i="11" s="1"/>
  <c r="K16" i="11"/>
  <c r="K17" i="11"/>
  <c r="K18" i="11"/>
  <c r="M18" i="11" s="1"/>
  <c r="K19" i="11"/>
  <c r="K20" i="11"/>
  <c r="K21" i="11"/>
  <c r="K22" i="11"/>
  <c r="M22" i="11" s="1"/>
  <c r="K23" i="11"/>
  <c r="K24" i="11"/>
  <c r="K25" i="11"/>
  <c r="K26" i="11"/>
  <c r="M26" i="11" s="1"/>
  <c r="K27" i="11"/>
  <c r="K28" i="11"/>
  <c r="K29" i="11"/>
  <c r="K30" i="11"/>
  <c r="M30" i="11" s="1"/>
  <c r="K31" i="11"/>
  <c r="K2" i="11"/>
  <c r="K3" i="10"/>
  <c r="M3" i="10" s="1"/>
  <c r="K4" i="10"/>
  <c r="K5" i="10"/>
  <c r="K6" i="10"/>
  <c r="M6" i="10" s="1"/>
  <c r="K7" i="10"/>
  <c r="M7" i="10" s="1"/>
  <c r="K8" i="10"/>
  <c r="K9" i="10"/>
  <c r="K10" i="10"/>
  <c r="M10" i="10" s="1"/>
  <c r="K11" i="10"/>
  <c r="M11" i="10" s="1"/>
  <c r="K12" i="10"/>
  <c r="K13" i="10"/>
  <c r="K14" i="10"/>
  <c r="M14" i="10" s="1"/>
  <c r="K15" i="10"/>
  <c r="M15" i="10" s="1"/>
  <c r="K16" i="10"/>
  <c r="K17" i="10"/>
  <c r="M17" i="10" s="1"/>
  <c r="K18" i="10"/>
  <c r="M18" i="10" s="1"/>
  <c r="K19" i="10"/>
  <c r="M19" i="10" s="1"/>
  <c r="K20" i="10"/>
  <c r="K21" i="10"/>
  <c r="K22" i="10"/>
  <c r="M22" i="10" s="1"/>
  <c r="K23" i="10"/>
  <c r="M23" i="10" s="1"/>
  <c r="K24" i="10"/>
  <c r="K25" i="10"/>
  <c r="K26" i="10"/>
  <c r="M26" i="10" s="1"/>
  <c r="K27" i="10"/>
  <c r="M27" i="10" s="1"/>
  <c r="K28" i="10"/>
  <c r="K29" i="10"/>
  <c r="K30" i="10"/>
  <c r="M30" i="10" s="1"/>
  <c r="K31" i="10"/>
  <c r="M31" i="10" s="1"/>
  <c r="K32" i="10"/>
  <c r="K2" i="10"/>
  <c r="M2" i="10" s="1"/>
  <c r="K3" i="9"/>
  <c r="K4" i="9"/>
  <c r="K5" i="9"/>
  <c r="K6" i="9"/>
  <c r="M6" i="9" s="1"/>
  <c r="K7" i="9"/>
  <c r="M7" i="9" s="1"/>
  <c r="K8" i="9"/>
  <c r="K9" i="9"/>
  <c r="K10" i="9"/>
  <c r="M10" i="9" s="1"/>
  <c r="K11" i="9"/>
  <c r="K12" i="9"/>
  <c r="K13" i="9"/>
  <c r="K14" i="9"/>
  <c r="M14" i="9" s="1"/>
  <c r="K15" i="9"/>
  <c r="K16" i="9"/>
  <c r="K17" i="9"/>
  <c r="K18" i="9"/>
  <c r="M18" i="9" s="1"/>
  <c r="K19" i="9"/>
  <c r="M19" i="9" s="1"/>
  <c r="K20" i="9"/>
  <c r="K21" i="9"/>
  <c r="K22" i="9"/>
  <c r="M22" i="9" s="1"/>
  <c r="K23" i="9"/>
  <c r="M23" i="9" s="1"/>
  <c r="K24" i="9"/>
  <c r="K25" i="9"/>
  <c r="K26" i="9"/>
  <c r="M26" i="9" s="1"/>
  <c r="K27" i="9"/>
  <c r="K28" i="9"/>
  <c r="K29" i="9"/>
  <c r="K30" i="9"/>
  <c r="M30" i="9" s="1"/>
  <c r="K31" i="9"/>
  <c r="K2" i="9"/>
  <c r="K3" i="8"/>
  <c r="K4" i="8"/>
  <c r="M4" i="8" s="1"/>
  <c r="K5" i="8"/>
  <c r="M5" i="8" s="1"/>
  <c r="K6" i="8"/>
  <c r="M6" i="8" s="1"/>
  <c r="K7" i="8"/>
  <c r="K8" i="8"/>
  <c r="K9" i="8"/>
  <c r="M9" i="8" s="1"/>
  <c r="K10" i="8"/>
  <c r="M10" i="8" s="1"/>
  <c r="K11" i="8"/>
  <c r="K12" i="8"/>
  <c r="K13" i="8"/>
  <c r="K14" i="8"/>
  <c r="M14" i="8" s="1"/>
  <c r="K15" i="8"/>
  <c r="K16" i="8"/>
  <c r="K17" i="8"/>
  <c r="K18" i="8"/>
  <c r="M18" i="8" s="1"/>
  <c r="K19" i="8"/>
  <c r="K20" i="8"/>
  <c r="M20" i="8" s="1"/>
  <c r="K21" i="8"/>
  <c r="K22" i="8"/>
  <c r="M22" i="8" s="1"/>
  <c r="K23" i="8"/>
  <c r="K24" i="8"/>
  <c r="K25" i="8"/>
  <c r="M25" i="8" s="1"/>
  <c r="K26" i="8"/>
  <c r="M26" i="8" s="1"/>
  <c r="K27" i="8"/>
  <c r="K28" i="8"/>
  <c r="K29" i="8"/>
  <c r="K30" i="8"/>
  <c r="M30" i="8" s="1"/>
  <c r="K31" i="8"/>
  <c r="K32" i="8"/>
  <c r="K2" i="8"/>
  <c r="K3" i="7"/>
  <c r="K4" i="7"/>
  <c r="K5" i="7"/>
  <c r="K6" i="7"/>
  <c r="M6" i="7" s="1"/>
  <c r="K7" i="7"/>
  <c r="K8" i="7"/>
  <c r="K9" i="7"/>
  <c r="K10" i="7"/>
  <c r="M10" i="7" s="1"/>
  <c r="K11" i="7"/>
  <c r="K12" i="7"/>
  <c r="K13" i="7"/>
  <c r="K14" i="7"/>
  <c r="M14" i="7" s="1"/>
  <c r="K15" i="7"/>
  <c r="K16" i="7"/>
  <c r="K17" i="7"/>
  <c r="K18" i="7"/>
  <c r="M18" i="7" s="1"/>
  <c r="K19" i="7"/>
  <c r="K20" i="7"/>
  <c r="K21" i="7"/>
  <c r="M21" i="7" s="1"/>
  <c r="K22" i="7"/>
  <c r="M22" i="7" s="1"/>
  <c r="K23" i="7"/>
  <c r="K24" i="7"/>
  <c r="K25" i="7"/>
  <c r="K26" i="7"/>
  <c r="M26" i="7" s="1"/>
  <c r="K27" i="7"/>
  <c r="K28" i="7"/>
  <c r="K29" i="7"/>
  <c r="K30" i="7"/>
  <c r="M30" i="7" s="1"/>
  <c r="K31" i="7"/>
  <c r="K32" i="7"/>
  <c r="K2" i="7"/>
  <c r="K3" i="6"/>
  <c r="K4" i="6"/>
  <c r="K5" i="6"/>
  <c r="K6" i="6"/>
  <c r="M6" i="6" s="1"/>
  <c r="K7" i="6"/>
  <c r="M7" i="6" s="1"/>
  <c r="K8" i="6"/>
  <c r="K9" i="6"/>
  <c r="K10" i="6"/>
  <c r="M10" i="6" s="1"/>
  <c r="K11" i="6"/>
  <c r="K12" i="6"/>
  <c r="K13" i="6"/>
  <c r="K14" i="6"/>
  <c r="M14" i="6" s="1"/>
  <c r="K15" i="6"/>
  <c r="K16" i="6"/>
  <c r="K17" i="6"/>
  <c r="K18" i="6"/>
  <c r="M18" i="6" s="1"/>
  <c r="K19" i="6"/>
  <c r="K20" i="6"/>
  <c r="K21" i="6"/>
  <c r="K22" i="6"/>
  <c r="M22" i="6" s="1"/>
  <c r="K23" i="6"/>
  <c r="M23" i="6" s="1"/>
  <c r="K24" i="6"/>
  <c r="K25" i="6"/>
  <c r="K26" i="6"/>
  <c r="K27" i="6"/>
  <c r="M27" i="6" s="1"/>
  <c r="K28" i="6"/>
  <c r="K29" i="6"/>
  <c r="K30" i="6"/>
  <c r="M30" i="6" s="1"/>
  <c r="K31" i="6"/>
  <c r="K2" i="6"/>
  <c r="K3" i="5"/>
  <c r="K4" i="5"/>
  <c r="K5" i="5"/>
  <c r="K6" i="5"/>
  <c r="K7" i="5"/>
  <c r="K8" i="5"/>
  <c r="M8" i="5" s="1"/>
  <c r="K9" i="5"/>
  <c r="M9" i="5" s="1"/>
  <c r="K10" i="5"/>
  <c r="K11" i="5"/>
  <c r="K12" i="5"/>
  <c r="K13" i="5"/>
  <c r="M13" i="5" s="1"/>
  <c r="K14" i="5"/>
  <c r="K15" i="5"/>
  <c r="K16" i="5"/>
  <c r="K17" i="5"/>
  <c r="K18" i="5"/>
  <c r="K19" i="5"/>
  <c r="K20" i="5"/>
  <c r="K21" i="5"/>
  <c r="K22" i="5"/>
  <c r="K23" i="5"/>
  <c r="K24" i="5"/>
  <c r="M24" i="5" s="1"/>
  <c r="K25" i="5"/>
  <c r="M25" i="5" s="1"/>
  <c r="K26" i="5"/>
  <c r="K27" i="5"/>
  <c r="K28" i="5"/>
  <c r="K29" i="5"/>
  <c r="M29" i="5" s="1"/>
  <c r="K30" i="5"/>
  <c r="K31" i="5"/>
  <c r="K32" i="5"/>
  <c r="K2" i="5"/>
  <c r="K3" i="4"/>
  <c r="K4" i="4"/>
  <c r="K5" i="4"/>
  <c r="K6" i="4"/>
  <c r="K7" i="4"/>
  <c r="K8" i="4"/>
  <c r="K9" i="4"/>
  <c r="M9" i="4" s="1"/>
  <c r="K10" i="4"/>
  <c r="M10" i="4" s="1"/>
  <c r="K11" i="4"/>
  <c r="K12" i="4"/>
  <c r="K13" i="4"/>
  <c r="K14" i="4"/>
  <c r="M14" i="4" s="1"/>
  <c r="K15" i="4"/>
  <c r="K16" i="4"/>
  <c r="K17" i="4"/>
  <c r="K18" i="4"/>
  <c r="K19" i="4"/>
  <c r="K20" i="4"/>
  <c r="K21" i="4"/>
  <c r="K22" i="4"/>
  <c r="K23" i="4"/>
  <c r="K24" i="4"/>
  <c r="K25" i="4"/>
  <c r="M25" i="4" s="1"/>
  <c r="K26" i="4"/>
  <c r="M26" i="4" s="1"/>
  <c r="K27" i="4"/>
  <c r="K28" i="4"/>
  <c r="K29" i="4"/>
  <c r="K30" i="4"/>
  <c r="M30" i="4" s="1"/>
  <c r="K31" i="4"/>
  <c r="K3" i="1"/>
  <c r="K4" i="1"/>
  <c r="K5" i="1"/>
  <c r="K6" i="1"/>
  <c r="K7" i="1"/>
  <c r="K8" i="1"/>
  <c r="K9" i="1"/>
  <c r="K10" i="1"/>
  <c r="K11" i="1"/>
  <c r="K12" i="1"/>
  <c r="M12" i="1" s="1"/>
  <c r="K13" i="1"/>
  <c r="M13" i="1" s="1"/>
  <c r="K14" i="1"/>
  <c r="K15" i="1"/>
  <c r="K16" i="1"/>
  <c r="K17" i="1"/>
  <c r="K18" i="1"/>
  <c r="K19" i="1"/>
  <c r="K20" i="1"/>
  <c r="K21" i="1"/>
  <c r="K22" i="1"/>
  <c r="K23" i="1"/>
  <c r="K24" i="1"/>
  <c r="K25" i="1"/>
  <c r="K26" i="1"/>
  <c r="K27" i="1"/>
  <c r="K28" i="1"/>
  <c r="M28" i="1" s="1"/>
  <c r="K29" i="1"/>
  <c r="M29" i="1" s="1"/>
  <c r="K30" i="1"/>
  <c r="K31" i="1"/>
  <c r="K32" i="1"/>
  <c r="K2" i="1"/>
  <c r="K2" i="2"/>
  <c r="K3" i="2"/>
  <c r="K4" i="2"/>
  <c r="K5" i="2"/>
  <c r="K6" i="2"/>
  <c r="K7" i="2"/>
  <c r="K8" i="2"/>
  <c r="K9" i="2"/>
  <c r="K10" i="2"/>
  <c r="K11" i="2"/>
  <c r="K12" i="2"/>
  <c r="M12" i="2" s="1"/>
  <c r="K13" i="2"/>
  <c r="M13" i="2" s="1"/>
  <c r="K14" i="2"/>
  <c r="K15" i="2"/>
  <c r="K16" i="2"/>
  <c r="K17" i="2"/>
  <c r="M17" i="2" s="1"/>
  <c r="K18" i="2"/>
  <c r="K19" i="2"/>
  <c r="K20" i="2"/>
  <c r="K21" i="2"/>
  <c r="K22" i="2"/>
  <c r="K23" i="2"/>
  <c r="K24" i="2"/>
  <c r="K25" i="2"/>
  <c r="K26" i="2"/>
  <c r="K27" i="2"/>
  <c r="K28" i="2"/>
  <c r="M28" i="2" s="1"/>
  <c r="K29" i="2"/>
  <c r="M29" i="2" s="1"/>
  <c r="K3" i="3"/>
  <c r="M3" i="3" s="1"/>
  <c r="K4" i="3"/>
  <c r="K5" i="3"/>
  <c r="K6" i="3"/>
  <c r="K7" i="3"/>
  <c r="K8" i="3"/>
  <c r="K9" i="3"/>
  <c r="K10" i="3"/>
  <c r="M10" i="3" s="1"/>
  <c r="K11" i="3"/>
  <c r="K12" i="3"/>
  <c r="K13" i="3"/>
  <c r="K14" i="3"/>
  <c r="M14" i="3" s="1"/>
  <c r="K15" i="3"/>
  <c r="M15" i="3" s="1"/>
  <c r="K16" i="3"/>
  <c r="K17" i="3"/>
  <c r="M17" i="3" s="1"/>
  <c r="K18" i="3"/>
  <c r="M18" i="3" s="1"/>
  <c r="K19" i="3"/>
  <c r="K20" i="3"/>
  <c r="K21" i="3"/>
  <c r="K22" i="3"/>
  <c r="M22" i="3" s="1"/>
  <c r="K23" i="3"/>
  <c r="K24" i="3"/>
  <c r="K25" i="3"/>
  <c r="K26" i="3"/>
  <c r="K27" i="3"/>
  <c r="K28" i="3"/>
  <c r="K29" i="3"/>
  <c r="K30" i="3"/>
  <c r="M30" i="3" s="1"/>
  <c r="K31" i="3"/>
  <c r="K32" i="3"/>
  <c r="K2" i="3"/>
  <c r="M3" i="12"/>
  <c r="M4" i="12"/>
  <c r="M5" i="12"/>
  <c r="M7" i="12"/>
  <c r="M8" i="12"/>
  <c r="M9" i="12"/>
  <c r="M11" i="12"/>
  <c r="M12" i="12"/>
  <c r="M13" i="12"/>
  <c r="M15" i="12"/>
  <c r="M16" i="12"/>
  <c r="M17" i="12"/>
  <c r="M19" i="12"/>
  <c r="M20" i="12"/>
  <c r="M21" i="12"/>
  <c r="M23" i="12"/>
  <c r="M24" i="12"/>
  <c r="M25" i="12"/>
  <c r="M27" i="12"/>
  <c r="M28" i="12"/>
  <c r="M29" i="12"/>
  <c r="M31" i="12"/>
  <c r="M32" i="12"/>
  <c r="M2" i="12"/>
  <c r="M3" i="11"/>
  <c r="M5" i="11"/>
  <c r="M7" i="11"/>
  <c r="M8" i="11"/>
  <c r="M9" i="11"/>
  <c r="M11" i="11"/>
  <c r="M12" i="11"/>
  <c r="M13" i="11"/>
  <c r="M16" i="11"/>
  <c r="M17" i="11"/>
  <c r="M19" i="11"/>
  <c r="M20" i="11"/>
  <c r="M21" i="11"/>
  <c r="M23" i="11"/>
  <c r="M24" i="11"/>
  <c r="M25" i="11"/>
  <c r="M27" i="11"/>
  <c r="M28" i="11"/>
  <c r="M29" i="11"/>
  <c r="M31" i="11"/>
  <c r="M2" i="11"/>
  <c r="M4" i="10"/>
  <c r="M5" i="10"/>
  <c r="M8" i="10"/>
  <c r="M9" i="10"/>
  <c r="M12" i="10"/>
  <c r="M13" i="10"/>
  <c r="M16" i="10"/>
  <c r="M20" i="10"/>
  <c r="M21" i="10"/>
  <c r="M24" i="10"/>
  <c r="M25" i="10"/>
  <c r="M28" i="10"/>
  <c r="M29" i="10"/>
  <c r="M32" i="10"/>
  <c r="M3" i="9"/>
  <c r="M4" i="9"/>
  <c r="M5" i="9"/>
  <c r="M8" i="9"/>
  <c r="M9" i="9"/>
  <c r="M11" i="9"/>
  <c r="M12" i="9"/>
  <c r="M13" i="9"/>
  <c r="M15" i="9"/>
  <c r="M16" i="9"/>
  <c r="M17" i="9"/>
  <c r="M20" i="9"/>
  <c r="M21" i="9"/>
  <c r="M24" i="9"/>
  <c r="M25" i="9"/>
  <c r="M27" i="9"/>
  <c r="M28" i="9"/>
  <c r="M29" i="9"/>
  <c r="M31" i="9"/>
  <c r="M2" i="9"/>
  <c r="M3" i="8"/>
  <c r="M7" i="8"/>
  <c r="M8" i="8"/>
  <c r="M11" i="8"/>
  <c r="M12" i="8"/>
  <c r="M13" i="8"/>
  <c r="M15" i="8"/>
  <c r="M16" i="8"/>
  <c r="M17" i="8"/>
  <c r="M19" i="8"/>
  <c r="M21" i="8"/>
  <c r="M23" i="8"/>
  <c r="M24" i="8"/>
  <c r="M27" i="8"/>
  <c r="M28" i="8"/>
  <c r="M29" i="8"/>
  <c r="M31" i="8"/>
  <c r="M32" i="8"/>
  <c r="M2" i="8"/>
  <c r="M3" i="7"/>
  <c r="M4" i="7"/>
  <c r="M5" i="7"/>
  <c r="M7" i="7"/>
  <c r="M8" i="7"/>
  <c r="M9" i="7"/>
  <c r="M11" i="7"/>
  <c r="M12" i="7"/>
  <c r="M13" i="7"/>
  <c r="M15" i="7"/>
  <c r="M16" i="7"/>
  <c r="M17" i="7"/>
  <c r="M19" i="7"/>
  <c r="M20" i="7"/>
  <c r="M23" i="7"/>
  <c r="M24" i="7"/>
  <c r="M25" i="7"/>
  <c r="M27" i="7"/>
  <c r="M28" i="7"/>
  <c r="M29" i="7"/>
  <c r="M31" i="7"/>
  <c r="M32" i="7"/>
  <c r="M2" i="7"/>
  <c r="M2" i="6"/>
  <c r="M3" i="6"/>
  <c r="M4" i="6"/>
  <c r="M5" i="6"/>
  <c r="M8" i="6"/>
  <c r="M9" i="6"/>
  <c r="M11" i="6"/>
  <c r="M12" i="6"/>
  <c r="M13" i="6"/>
  <c r="M15" i="6"/>
  <c r="M16" i="6"/>
  <c r="M17" i="6"/>
  <c r="M19" i="6"/>
  <c r="M20" i="6"/>
  <c r="M21" i="6"/>
  <c r="M24" i="6"/>
  <c r="M25" i="6"/>
  <c r="M28" i="6"/>
  <c r="M29" i="6"/>
  <c r="M31" i="6"/>
  <c r="M3" i="5"/>
  <c r="M4" i="5"/>
  <c r="M5" i="5"/>
  <c r="M6" i="5"/>
  <c r="M7" i="5"/>
  <c r="M10" i="5"/>
  <c r="M11" i="5"/>
  <c r="M12" i="5"/>
  <c r="M14" i="5"/>
  <c r="M15" i="5"/>
  <c r="M16" i="5"/>
  <c r="M17" i="5"/>
  <c r="M18" i="5"/>
  <c r="M19" i="5"/>
  <c r="M20" i="5"/>
  <c r="M21" i="5"/>
  <c r="M22" i="5"/>
  <c r="M23" i="5"/>
  <c r="M26" i="5"/>
  <c r="M27" i="5"/>
  <c r="M28" i="5"/>
  <c r="M30" i="5"/>
  <c r="M31" i="5"/>
  <c r="M32" i="5"/>
  <c r="M2" i="5"/>
  <c r="M3" i="4"/>
  <c r="M4" i="4"/>
  <c r="M5" i="4"/>
  <c r="M6" i="4"/>
  <c r="M7" i="4"/>
  <c r="M8" i="4"/>
  <c r="M11" i="4"/>
  <c r="M12" i="4"/>
  <c r="M13" i="4"/>
  <c r="M15" i="4"/>
  <c r="M16" i="4"/>
  <c r="M17" i="4"/>
  <c r="M18" i="4"/>
  <c r="M19" i="4"/>
  <c r="M20" i="4"/>
  <c r="M21" i="4"/>
  <c r="M22" i="4"/>
  <c r="M23" i="4"/>
  <c r="M24" i="4"/>
  <c r="M27" i="4"/>
  <c r="M28" i="4"/>
  <c r="M29" i="4"/>
  <c r="M31" i="4"/>
  <c r="M2" i="4"/>
  <c r="M3" i="1"/>
  <c r="M4" i="1"/>
  <c r="M5" i="1"/>
  <c r="M6" i="1"/>
  <c r="M7" i="1"/>
  <c r="M8" i="1"/>
  <c r="M9" i="1"/>
  <c r="M10" i="1"/>
  <c r="M11" i="1"/>
  <c r="M14" i="1"/>
  <c r="M15" i="1"/>
  <c r="M16" i="1"/>
  <c r="M17" i="1"/>
  <c r="M18" i="1"/>
  <c r="M19" i="1"/>
  <c r="M20" i="1"/>
  <c r="M21" i="1"/>
  <c r="M22" i="1"/>
  <c r="M23" i="1"/>
  <c r="M24" i="1"/>
  <c r="M25" i="1"/>
  <c r="M26" i="1"/>
  <c r="M27" i="1"/>
  <c r="M30" i="1"/>
  <c r="M31" i="1"/>
  <c r="M32" i="1"/>
  <c r="M2" i="1"/>
  <c r="M3" i="2"/>
  <c r="M4" i="2"/>
  <c r="M5" i="2"/>
  <c r="M6" i="2"/>
  <c r="M7" i="2"/>
  <c r="M8" i="2"/>
  <c r="M9" i="2"/>
  <c r="M10" i="2"/>
  <c r="M11" i="2"/>
  <c r="M14" i="2"/>
  <c r="M15" i="2"/>
  <c r="M16" i="2"/>
  <c r="M18" i="2"/>
  <c r="M19" i="2"/>
  <c r="M20" i="2"/>
  <c r="M21" i="2"/>
  <c r="M22" i="2"/>
  <c r="M23" i="2"/>
  <c r="M24" i="2"/>
  <c r="M25" i="2"/>
  <c r="M26" i="2"/>
  <c r="M27" i="2"/>
  <c r="M2" i="2"/>
  <c r="M4" i="3"/>
  <c r="M5" i="3"/>
  <c r="M8" i="3"/>
  <c r="M11" i="3"/>
  <c r="M12" i="3"/>
  <c r="M13" i="3"/>
  <c r="M16" i="3"/>
  <c r="M19" i="3"/>
  <c r="M20" i="3"/>
  <c r="M21" i="3"/>
  <c r="M23" i="3"/>
  <c r="M25" i="3"/>
  <c r="M26" i="3"/>
  <c r="M27" i="3"/>
  <c r="M28" i="3"/>
  <c r="M31" i="3"/>
  <c r="M32" i="3"/>
  <c r="E7" i="16"/>
  <c r="E4" i="16"/>
  <c r="M15" i="13"/>
  <c r="S13" i="12"/>
  <c r="S13" i="11"/>
  <c r="S13" i="10"/>
  <c r="S13" i="9"/>
  <c r="S13" i="8"/>
  <c r="S13" i="7"/>
  <c r="S13" i="6"/>
  <c r="S13" i="5"/>
  <c r="S13" i="4"/>
  <c r="S13" i="1"/>
  <c r="S13" i="2"/>
  <c r="S13" i="3"/>
  <c r="M2" i="3" l="1"/>
  <c r="M9" i="3"/>
  <c r="M7" i="3"/>
  <c r="M26" i="6"/>
  <c r="M24" i="3"/>
  <c r="M29" i="3"/>
  <c r="M6" i="3"/>
  <c r="R1" i="12"/>
  <c r="R1" i="11"/>
  <c r="R1" i="10"/>
  <c r="R1" i="9"/>
  <c r="R1" i="8"/>
  <c r="R1" i="7"/>
  <c r="R1" i="6"/>
  <c r="R1" i="5"/>
  <c r="R1" i="4"/>
  <c r="R1" i="1"/>
  <c r="R1" i="2"/>
  <c r="R1" i="3"/>
  <c r="B37" i="13" l="1"/>
  <c r="R3" i="12"/>
  <c r="R3" i="11"/>
  <c r="R3" i="10"/>
  <c r="R3" i="9"/>
  <c r="R3" i="8"/>
  <c r="R3" i="7"/>
  <c r="R3" i="6"/>
  <c r="R3" i="5"/>
  <c r="R3" i="4"/>
  <c r="R3" i="1"/>
  <c r="R3" i="2"/>
  <c r="R3" i="3"/>
  <c r="C36" i="13" l="1"/>
  <c r="C33" i="13"/>
  <c r="S25" i="3" s="1"/>
  <c r="C34" i="13"/>
  <c r="S26" i="3" s="1"/>
  <c r="C35" i="13"/>
  <c r="S27" i="3" s="1"/>
  <c r="C32" i="13"/>
  <c r="S24" i="3" s="1"/>
  <c r="C30" i="13"/>
  <c r="S22" i="3" s="1"/>
  <c r="C31" i="13"/>
  <c r="S23" i="3" s="1"/>
  <c r="S17" i="7"/>
  <c r="H8" i="13" s="1"/>
  <c r="S17" i="9"/>
  <c r="H10" i="13" s="1"/>
  <c r="S17" i="8"/>
  <c r="H9" i="13" s="1"/>
  <c r="S17" i="6"/>
  <c r="H7" i="13" s="1"/>
  <c r="S17" i="5"/>
  <c r="H6" i="13" s="1"/>
  <c r="S17" i="4"/>
  <c r="H5" i="13" s="1"/>
  <c r="S17" i="1"/>
  <c r="H4" i="13" s="1"/>
  <c r="B3" i="12"/>
  <c r="B4" i="12"/>
  <c r="B5" i="12"/>
  <c r="B6" i="12"/>
  <c r="B7" i="12"/>
  <c r="B8" i="12"/>
  <c r="B9" i="12"/>
  <c r="B10" i="12"/>
  <c r="B11" i="12"/>
  <c r="B12" i="12"/>
  <c r="B13" i="12"/>
  <c r="B14" i="12"/>
  <c r="B15" i="12"/>
  <c r="B16" i="12"/>
  <c r="B17" i="12"/>
  <c r="B18" i="12"/>
  <c r="B19" i="12"/>
  <c r="B20" i="12"/>
  <c r="B21" i="12"/>
  <c r="B22" i="12"/>
  <c r="B23" i="12"/>
  <c r="B24" i="12"/>
  <c r="B25" i="12"/>
  <c r="B26" i="12"/>
  <c r="B27" i="12"/>
  <c r="B28" i="12"/>
  <c r="B29" i="12"/>
  <c r="B30" i="12"/>
  <c r="B31" i="12"/>
  <c r="B32" i="12"/>
  <c r="B2" i="12"/>
  <c r="B3" i="11"/>
  <c r="B4" i="11"/>
  <c r="B5" i="11"/>
  <c r="B6" i="11"/>
  <c r="B7" i="11"/>
  <c r="B8" i="11"/>
  <c r="B9" i="11"/>
  <c r="B10" i="11"/>
  <c r="B11" i="11"/>
  <c r="B12" i="11"/>
  <c r="B13" i="11"/>
  <c r="B14" i="11"/>
  <c r="B15" i="11"/>
  <c r="B16" i="11"/>
  <c r="B17" i="11"/>
  <c r="B18" i="11"/>
  <c r="B19" i="11"/>
  <c r="B20" i="11"/>
  <c r="B21" i="11"/>
  <c r="B22" i="11"/>
  <c r="B23" i="11"/>
  <c r="B24" i="11"/>
  <c r="B25" i="11"/>
  <c r="B26" i="11"/>
  <c r="B27" i="11"/>
  <c r="B28" i="11"/>
  <c r="B29" i="11"/>
  <c r="B30" i="11"/>
  <c r="B31" i="11"/>
  <c r="B2" i="11"/>
  <c r="B3" i="10"/>
  <c r="B4" i="10"/>
  <c r="B5" i="10"/>
  <c r="B6" i="10"/>
  <c r="B7" i="10"/>
  <c r="B8" i="10"/>
  <c r="B9" i="10"/>
  <c r="B10" i="10"/>
  <c r="B11" i="10"/>
  <c r="B12" i="10"/>
  <c r="B13" i="10"/>
  <c r="B14" i="10"/>
  <c r="B15" i="10"/>
  <c r="B16" i="10"/>
  <c r="B17" i="10"/>
  <c r="B18" i="10"/>
  <c r="B19" i="10"/>
  <c r="B20" i="10"/>
  <c r="B21" i="10"/>
  <c r="B22" i="10"/>
  <c r="B23" i="10"/>
  <c r="B24" i="10"/>
  <c r="B25" i="10"/>
  <c r="B26" i="10"/>
  <c r="B27" i="10"/>
  <c r="B28" i="10"/>
  <c r="B29" i="10"/>
  <c r="B30" i="10"/>
  <c r="B31" i="10"/>
  <c r="B32" i="10"/>
  <c r="B2" i="10"/>
  <c r="B3" i="9"/>
  <c r="B4" i="9"/>
  <c r="B5" i="9"/>
  <c r="B6" i="9"/>
  <c r="B7" i="9"/>
  <c r="B8" i="9"/>
  <c r="B9" i="9"/>
  <c r="B10" i="9"/>
  <c r="B11" i="9"/>
  <c r="B12" i="9"/>
  <c r="B13" i="9"/>
  <c r="B14" i="9"/>
  <c r="B15" i="9"/>
  <c r="B16" i="9"/>
  <c r="B17" i="9"/>
  <c r="B18" i="9"/>
  <c r="B19" i="9"/>
  <c r="B20" i="9"/>
  <c r="B21" i="9"/>
  <c r="B22" i="9"/>
  <c r="B23" i="9"/>
  <c r="B24" i="9"/>
  <c r="B25" i="9"/>
  <c r="B26" i="9"/>
  <c r="B27" i="9"/>
  <c r="B28" i="9"/>
  <c r="B29" i="9"/>
  <c r="B30" i="9"/>
  <c r="B31" i="9"/>
  <c r="B2" i="9"/>
  <c r="B3" i="8"/>
  <c r="B4" i="8"/>
  <c r="B5" i="8"/>
  <c r="B6" i="8"/>
  <c r="B7" i="8"/>
  <c r="B8" i="8"/>
  <c r="B9" i="8"/>
  <c r="B10" i="8"/>
  <c r="B11" i="8"/>
  <c r="B12" i="8"/>
  <c r="B13" i="8"/>
  <c r="B14" i="8"/>
  <c r="B15" i="8"/>
  <c r="B16" i="8"/>
  <c r="B17" i="8"/>
  <c r="B18" i="8"/>
  <c r="B19" i="8"/>
  <c r="B20" i="8"/>
  <c r="B21" i="8"/>
  <c r="B22" i="8"/>
  <c r="B23" i="8"/>
  <c r="B24" i="8"/>
  <c r="B25" i="8"/>
  <c r="B26" i="8"/>
  <c r="B27" i="8"/>
  <c r="B28" i="8"/>
  <c r="B29" i="8"/>
  <c r="B30" i="8"/>
  <c r="B31" i="8"/>
  <c r="B32" i="8"/>
  <c r="B2" i="8"/>
  <c r="B3" i="7"/>
  <c r="B4" i="7"/>
  <c r="B5" i="7"/>
  <c r="B6" i="7"/>
  <c r="B7" i="7"/>
  <c r="B8" i="7"/>
  <c r="B9" i="7"/>
  <c r="B10" i="7"/>
  <c r="B11" i="7"/>
  <c r="B12" i="7"/>
  <c r="B13" i="7"/>
  <c r="B14" i="7"/>
  <c r="B15" i="7"/>
  <c r="B16" i="7"/>
  <c r="B17" i="7"/>
  <c r="B18" i="7"/>
  <c r="B19" i="7"/>
  <c r="B20" i="7"/>
  <c r="B21" i="7"/>
  <c r="B22" i="7"/>
  <c r="B23" i="7"/>
  <c r="B24" i="7"/>
  <c r="B25" i="7"/>
  <c r="B26" i="7"/>
  <c r="B27" i="7"/>
  <c r="B28" i="7"/>
  <c r="B29" i="7"/>
  <c r="B30" i="7"/>
  <c r="B31" i="7"/>
  <c r="B32" i="7"/>
  <c r="B2" i="7"/>
  <c r="B3" i="6"/>
  <c r="B4" i="6"/>
  <c r="B5" i="6"/>
  <c r="B6" i="6"/>
  <c r="B7" i="6"/>
  <c r="B8" i="6"/>
  <c r="B9" i="6"/>
  <c r="B10" i="6"/>
  <c r="B11" i="6"/>
  <c r="B12" i="6"/>
  <c r="B13" i="6"/>
  <c r="B14" i="6"/>
  <c r="B15" i="6"/>
  <c r="B16" i="6"/>
  <c r="B17" i="6"/>
  <c r="B18" i="6"/>
  <c r="B19" i="6"/>
  <c r="B20" i="6"/>
  <c r="B21" i="6"/>
  <c r="B22" i="6"/>
  <c r="B23" i="6"/>
  <c r="B24" i="6"/>
  <c r="B25" i="6"/>
  <c r="B26" i="6"/>
  <c r="B27" i="6"/>
  <c r="B28" i="6"/>
  <c r="B29" i="6"/>
  <c r="B30" i="6"/>
  <c r="B31" i="6"/>
  <c r="B2" i="6"/>
  <c r="B3" i="5"/>
  <c r="B4" i="5"/>
  <c r="B5" i="5"/>
  <c r="B6" i="5"/>
  <c r="B7" i="5"/>
  <c r="B8" i="5"/>
  <c r="B9" i="5"/>
  <c r="B10" i="5"/>
  <c r="B11" i="5"/>
  <c r="B12" i="5"/>
  <c r="B13" i="5"/>
  <c r="B14" i="5"/>
  <c r="B15" i="5"/>
  <c r="B16" i="5"/>
  <c r="B17" i="5"/>
  <c r="B18" i="5"/>
  <c r="B19" i="5"/>
  <c r="B20" i="5"/>
  <c r="B21" i="5"/>
  <c r="B22" i="5"/>
  <c r="B23" i="5"/>
  <c r="B24" i="5"/>
  <c r="B25" i="5"/>
  <c r="B26" i="5"/>
  <c r="B27" i="5"/>
  <c r="B28" i="5"/>
  <c r="B29" i="5"/>
  <c r="B30" i="5"/>
  <c r="B31" i="5"/>
  <c r="B32" i="5"/>
  <c r="B2" i="5"/>
  <c r="B3" i="4"/>
  <c r="B4" i="4"/>
  <c r="B5" i="4"/>
  <c r="B6" i="4"/>
  <c r="B7" i="4"/>
  <c r="B8" i="4"/>
  <c r="B9" i="4"/>
  <c r="B10" i="4"/>
  <c r="B11" i="4"/>
  <c r="B12" i="4"/>
  <c r="B13" i="4"/>
  <c r="B14" i="4"/>
  <c r="B15" i="4"/>
  <c r="B16" i="4"/>
  <c r="B17" i="4"/>
  <c r="B18" i="4"/>
  <c r="B19" i="4"/>
  <c r="B20" i="4"/>
  <c r="B21" i="4"/>
  <c r="B22" i="4"/>
  <c r="B23" i="4"/>
  <c r="B24" i="4"/>
  <c r="B25" i="4"/>
  <c r="B26" i="4"/>
  <c r="B27" i="4"/>
  <c r="B28" i="4"/>
  <c r="B29" i="4"/>
  <c r="B30" i="4"/>
  <c r="B31" i="4"/>
  <c r="B2" i="4"/>
  <c r="B3" i="1"/>
  <c r="B4" i="1"/>
  <c r="B5" i="1"/>
  <c r="B6" i="1"/>
  <c r="B7" i="1"/>
  <c r="B8" i="1"/>
  <c r="B9" i="1"/>
  <c r="B10" i="1"/>
  <c r="B11" i="1"/>
  <c r="B12" i="1"/>
  <c r="B13" i="1"/>
  <c r="B14" i="1"/>
  <c r="B15" i="1"/>
  <c r="B16" i="1"/>
  <c r="B17" i="1"/>
  <c r="B18" i="1"/>
  <c r="B19" i="1"/>
  <c r="B20" i="1"/>
  <c r="B21" i="1"/>
  <c r="B22" i="1"/>
  <c r="B23" i="1"/>
  <c r="B24" i="1"/>
  <c r="B25" i="1"/>
  <c r="B26" i="1"/>
  <c r="B27" i="1"/>
  <c r="B28" i="1"/>
  <c r="B29" i="1"/>
  <c r="B30" i="1"/>
  <c r="B31" i="1"/>
  <c r="B32" i="1"/>
  <c r="B2" i="1"/>
  <c r="B3" i="2"/>
  <c r="B4" i="2"/>
  <c r="B5" i="2"/>
  <c r="B6" i="2"/>
  <c r="B7" i="2"/>
  <c r="B8" i="2"/>
  <c r="B9" i="2"/>
  <c r="B10" i="2"/>
  <c r="B11" i="2"/>
  <c r="B12" i="2"/>
  <c r="B13" i="2"/>
  <c r="B14" i="2"/>
  <c r="B15" i="2"/>
  <c r="B16" i="2"/>
  <c r="B17" i="2"/>
  <c r="B18" i="2"/>
  <c r="B19" i="2"/>
  <c r="B20" i="2"/>
  <c r="B21" i="2"/>
  <c r="B22" i="2"/>
  <c r="B23" i="2"/>
  <c r="B24" i="2"/>
  <c r="B25" i="2"/>
  <c r="B26" i="2"/>
  <c r="B27" i="2"/>
  <c r="B28" i="2"/>
  <c r="B29" i="2"/>
  <c r="B2" i="2"/>
  <c r="B2" i="3"/>
  <c r="B3" i="3"/>
  <c r="B4" i="3"/>
  <c r="B5" i="3"/>
  <c r="B6" i="3"/>
  <c r="B7" i="3"/>
  <c r="B8" i="3"/>
  <c r="B9" i="3"/>
  <c r="B10" i="3"/>
  <c r="B11" i="3"/>
  <c r="B12" i="3"/>
  <c r="B13" i="3"/>
  <c r="B14" i="3"/>
  <c r="B15" i="3"/>
  <c r="B16" i="3"/>
  <c r="B17" i="3"/>
  <c r="B18" i="3"/>
  <c r="B19" i="3"/>
  <c r="B20" i="3"/>
  <c r="B21" i="3"/>
  <c r="B22" i="3"/>
  <c r="B23" i="3"/>
  <c r="B24" i="3"/>
  <c r="B25" i="3"/>
  <c r="B26" i="3"/>
  <c r="B27" i="3"/>
  <c r="B28" i="3"/>
  <c r="B29" i="3"/>
  <c r="B30" i="3"/>
  <c r="B31" i="3"/>
  <c r="B32" i="3"/>
  <c r="L10" i="3"/>
  <c r="L32" i="3"/>
  <c r="L7" i="3"/>
  <c r="L17" i="3"/>
  <c r="L15" i="3"/>
  <c r="L3" i="3"/>
  <c r="L4" i="3"/>
  <c r="L11" i="3"/>
  <c r="L14" i="3"/>
  <c r="L31" i="3"/>
  <c r="L8" i="3"/>
  <c r="L23" i="3"/>
  <c r="L2" i="3"/>
  <c r="L22" i="3"/>
  <c r="L21" i="3"/>
  <c r="L9" i="3"/>
  <c r="L16" i="3"/>
  <c r="L28" i="3"/>
  <c r="L18" i="3"/>
  <c r="L12" i="3"/>
  <c r="L29" i="3"/>
  <c r="L30" i="3"/>
  <c r="L24" i="3"/>
  <c r="L25" i="3"/>
  <c r="L26" i="3"/>
  <c r="L19" i="3"/>
  <c r="L5" i="3"/>
  <c r="O32" i="12" l="1"/>
  <c r="P32" i="12"/>
  <c r="O28" i="12"/>
  <c r="P28" i="12"/>
  <c r="O24" i="12"/>
  <c r="P24" i="12"/>
  <c r="O20" i="12"/>
  <c r="P20" i="12"/>
  <c r="O16" i="12"/>
  <c r="P16" i="12"/>
  <c r="O12" i="12"/>
  <c r="P12" i="12"/>
  <c r="O8" i="12"/>
  <c r="P8" i="12"/>
  <c r="O4" i="12"/>
  <c r="P4" i="12"/>
  <c r="P31" i="12"/>
  <c r="O31" i="12"/>
  <c r="P27" i="12"/>
  <c r="O27" i="12"/>
  <c r="P23" i="12"/>
  <c r="O23" i="12"/>
  <c r="P19" i="12"/>
  <c r="O19" i="12"/>
  <c r="P15" i="12"/>
  <c r="O15" i="12"/>
  <c r="P11" i="12"/>
  <c r="O11" i="12"/>
  <c r="P7" i="12"/>
  <c r="O7" i="12"/>
  <c r="P3" i="12"/>
  <c r="O3" i="12"/>
  <c r="P30" i="12"/>
  <c r="O30" i="12"/>
  <c r="O26" i="12"/>
  <c r="P26" i="12"/>
  <c r="P22" i="12"/>
  <c r="O22" i="12"/>
  <c r="O18" i="12"/>
  <c r="P18" i="12"/>
  <c r="P14" i="12"/>
  <c r="O14" i="12"/>
  <c r="P10" i="12"/>
  <c r="O10" i="12"/>
  <c r="O6" i="12"/>
  <c r="P6" i="12"/>
  <c r="O2" i="12"/>
  <c r="P2" i="12"/>
  <c r="O29" i="12"/>
  <c r="P29" i="12"/>
  <c r="O25" i="12"/>
  <c r="P25" i="12"/>
  <c r="O21" i="12"/>
  <c r="P21" i="12"/>
  <c r="O17" i="12"/>
  <c r="P17" i="12"/>
  <c r="O13" i="12"/>
  <c r="P13" i="12"/>
  <c r="O9" i="12"/>
  <c r="P9" i="12"/>
  <c r="O5" i="12"/>
  <c r="P5" i="12"/>
  <c r="P2" i="11"/>
  <c r="O2" i="11"/>
  <c r="P24" i="11"/>
  <c r="O24" i="11"/>
  <c r="O16" i="11"/>
  <c r="P16" i="11"/>
  <c r="O8" i="11"/>
  <c r="P8" i="11"/>
  <c r="P31" i="11"/>
  <c r="O31" i="11"/>
  <c r="P27" i="11"/>
  <c r="O27" i="11"/>
  <c r="P19" i="11"/>
  <c r="O19" i="11"/>
  <c r="P15" i="11"/>
  <c r="O15" i="11"/>
  <c r="P11" i="11"/>
  <c r="O11" i="11"/>
  <c r="P7" i="11"/>
  <c r="O7" i="11"/>
  <c r="P3" i="11"/>
  <c r="O3" i="11"/>
  <c r="O29" i="11"/>
  <c r="P29" i="11"/>
  <c r="P25" i="11"/>
  <c r="O25" i="11"/>
  <c r="P21" i="11"/>
  <c r="O21" i="11"/>
  <c r="O13" i="11"/>
  <c r="P13" i="11"/>
  <c r="O9" i="11"/>
  <c r="P9" i="11"/>
  <c r="O5" i="11"/>
  <c r="P5" i="11"/>
  <c r="O28" i="11"/>
  <c r="P28" i="11"/>
  <c r="P20" i="11"/>
  <c r="O20" i="11"/>
  <c r="P12" i="11"/>
  <c r="O12" i="11"/>
  <c r="P4" i="11"/>
  <c r="O4" i="11"/>
  <c r="P30" i="11"/>
  <c r="O30" i="11"/>
  <c r="P26" i="11"/>
  <c r="O26" i="11"/>
  <c r="O22" i="11"/>
  <c r="P22" i="11"/>
  <c r="O18" i="11"/>
  <c r="P18" i="11"/>
  <c r="O14" i="11"/>
  <c r="P14" i="11"/>
  <c r="O10" i="11"/>
  <c r="P10" i="11"/>
  <c r="P6" i="11"/>
  <c r="O6" i="11"/>
  <c r="P31" i="10"/>
  <c r="O31" i="10"/>
  <c r="P27" i="10"/>
  <c r="O27" i="10"/>
  <c r="P23" i="10"/>
  <c r="O23" i="10"/>
  <c r="P19" i="10"/>
  <c r="O19" i="10"/>
  <c r="P15" i="10"/>
  <c r="O15" i="10"/>
  <c r="P11" i="10"/>
  <c r="O11" i="10"/>
  <c r="P7" i="10"/>
  <c r="O7" i="10"/>
  <c r="P3" i="10"/>
  <c r="O3" i="10"/>
  <c r="O30" i="10"/>
  <c r="P30" i="10"/>
  <c r="O26" i="10"/>
  <c r="P26" i="10"/>
  <c r="O22" i="10"/>
  <c r="P22" i="10"/>
  <c r="O18" i="10"/>
  <c r="P18" i="10"/>
  <c r="O14" i="10"/>
  <c r="P14" i="10"/>
  <c r="O10" i="10"/>
  <c r="P10" i="10"/>
  <c r="O6" i="10"/>
  <c r="P6" i="10"/>
  <c r="P2" i="10"/>
  <c r="O2" i="10"/>
  <c r="P29" i="10"/>
  <c r="O29" i="10"/>
  <c r="P25" i="10"/>
  <c r="O25" i="10"/>
  <c r="O21" i="10"/>
  <c r="P21" i="10"/>
  <c r="P17" i="10"/>
  <c r="O17" i="10"/>
  <c r="O13" i="10"/>
  <c r="P13" i="10"/>
  <c r="O9" i="10"/>
  <c r="P9" i="10"/>
  <c r="P5" i="10"/>
  <c r="O5" i="10"/>
  <c r="P32" i="10"/>
  <c r="O32" i="10"/>
  <c r="P28" i="10"/>
  <c r="O28" i="10"/>
  <c r="P24" i="10"/>
  <c r="O24" i="10"/>
  <c r="P20" i="10"/>
  <c r="O20" i="10"/>
  <c r="P16" i="10"/>
  <c r="O16" i="10"/>
  <c r="P12" i="10"/>
  <c r="O12" i="10"/>
  <c r="P8" i="10"/>
  <c r="O8" i="10"/>
  <c r="P4" i="10"/>
  <c r="O4" i="10"/>
  <c r="O2" i="9"/>
  <c r="P2" i="9"/>
  <c r="O28" i="9"/>
  <c r="P28" i="9"/>
  <c r="O20" i="9"/>
  <c r="P20" i="9"/>
  <c r="O12" i="9"/>
  <c r="P12" i="9"/>
  <c r="O4" i="9"/>
  <c r="P4" i="9"/>
  <c r="P27" i="9"/>
  <c r="O27" i="9"/>
  <c r="P19" i="9"/>
  <c r="O19" i="9"/>
  <c r="P15" i="9"/>
  <c r="O15" i="9"/>
  <c r="P7" i="9"/>
  <c r="O7" i="9"/>
  <c r="P3" i="9"/>
  <c r="O3" i="9"/>
  <c r="P30" i="9"/>
  <c r="O30" i="9"/>
  <c r="P26" i="9"/>
  <c r="O26" i="9"/>
  <c r="P22" i="9"/>
  <c r="O22" i="9"/>
  <c r="P18" i="9"/>
  <c r="O18" i="9"/>
  <c r="P14" i="9"/>
  <c r="O14" i="9"/>
  <c r="P10" i="9"/>
  <c r="O10" i="9"/>
  <c r="P6" i="9"/>
  <c r="O6" i="9"/>
  <c r="O24" i="9"/>
  <c r="P24" i="9"/>
  <c r="O16" i="9"/>
  <c r="P16" i="9"/>
  <c r="O8" i="9"/>
  <c r="P8" i="9"/>
  <c r="P31" i="9"/>
  <c r="O31" i="9"/>
  <c r="P23" i="9"/>
  <c r="O23" i="9"/>
  <c r="P11" i="9"/>
  <c r="O11" i="9"/>
  <c r="O29" i="9"/>
  <c r="P29" i="9"/>
  <c r="O25" i="9"/>
  <c r="P25" i="9"/>
  <c r="O21" i="9"/>
  <c r="P21" i="9"/>
  <c r="O17" i="9"/>
  <c r="P17" i="9"/>
  <c r="O13" i="9"/>
  <c r="P13" i="9"/>
  <c r="O9" i="9"/>
  <c r="P9" i="9"/>
  <c r="O5" i="9"/>
  <c r="P5" i="9"/>
  <c r="O30" i="8"/>
  <c r="P30" i="8"/>
  <c r="O26" i="8"/>
  <c r="P26" i="8"/>
  <c r="O22" i="8"/>
  <c r="P22" i="8"/>
  <c r="P18" i="8"/>
  <c r="O18" i="8"/>
  <c r="O14" i="8"/>
  <c r="P14" i="8"/>
  <c r="O10" i="8"/>
  <c r="P10" i="8"/>
  <c r="P6" i="8"/>
  <c r="O6" i="8"/>
  <c r="P2" i="8"/>
  <c r="O2" i="8"/>
  <c r="O29" i="8"/>
  <c r="P29" i="8"/>
  <c r="O25" i="8"/>
  <c r="P25" i="8"/>
  <c r="O21" i="8"/>
  <c r="P21" i="8"/>
  <c r="O17" i="8"/>
  <c r="P17" i="8"/>
  <c r="O13" i="8"/>
  <c r="P13" i="8"/>
  <c r="O9" i="8"/>
  <c r="P9" i="8"/>
  <c r="O5" i="8"/>
  <c r="P5" i="8"/>
  <c r="O32" i="8"/>
  <c r="P32" i="8"/>
  <c r="P28" i="8"/>
  <c r="O28" i="8"/>
  <c r="O24" i="8"/>
  <c r="P24" i="8"/>
  <c r="P20" i="8"/>
  <c r="O20" i="8"/>
  <c r="O16" i="8"/>
  <c r="P16" i="8"/>
  <c r="P12" i="8"/>
  <c r="O12" i="8"/>
  <c r="P8" i="8"/>
  <c r="O8" i="8"/>
  <c r="O4" i="8"/>
  <c r="P4" i="8"/>
  <c r="P31" i="8"/>
  <c r="O31" i="8"/>
  <c r="P27" i="8"/>
  <c r="O27" i="8"/>
  <c r="P23" i="8"/>
  <c r="O23" i="8"/>
  <c r="P19" i="8"/>
  <c r="O19" i="8"/>
  <c r="P15" i="8"/>
  <c r="O15" i="8"/>
  <c r="P11" i="8"/>
  <c r="O11" i="8"/>
  <c r="P7" i="8"/>
  <c r="O7" i="8"/>
  <c r="P3" i="8"/>
  <c r="O3" i="8"/>
  <c r="P31" i="7"/>
  <c r="O31" i="7"/>
  <c r="P23" i="7"/>
  <c r="O23" i="7"/>
  <c r="P15" i="7"/>
  <c r="O15" i="7"/>
  <c r="P7" i="7"/>
  <c r="O7" i="7"/>
  <c r="O26" i="7"/>
  <c r="P26" i="7"/>
  <c r="O6" i="7"/>
  <c r="P6" i="7"/>
  <c r="P27" i="7"/>
  <c r="O27" i="7"/>
  <c r="P19" i="7"/>
  <c r="O19" i="7"/>
  <c r="P11" i="7"/>
  <c r="O11" i="7"/>
  <c r="P3" i="7"/>
  <c r="O3" i="7"/>
  <c r="O30" i="7"/>
  <c r="P30" i="7"/>
  <c r="O22" i="7"/>
  <c r="P22" i="7"/>
  <c r="O18" i="7"/>
  <c r="P18" i="7"/>
  <c r="O14" i="7"/>
  <c r="P14" i="7"/>
  <c r="O10" i="7"/>
  <c r="P10" i="7"/>
  <c r="P2" i="7"/>
  <c r="O2" i="7"/>
  <c r="P29" i="7"/>
  <c r="O29" i="7"/>
  <c r="O25" i="7"/>
  <c r="P25" i="7"/>
  <c r="P21" i="7"/>
  <c r="O21" i="7"/>
  <c r="O17" i="7"/>
  <c r="P17" i="7"/>
  <c r="P13" i="7"/>
  <c r="O13" i="7"/>
  <c r="P9" i="7"/>
  <c r="O9" i="7"/>
  <c r="O5" i="7"/>
  <c r="P5" i="7"/>
  <c r="P32" i="7"/>
  <c r="O32" i="7"/>
  <c r="P28" i="7"/>
  <c r="O28" i="7"/>
  <c r="P24" i="7"/>
  <c r="O24" i="7"/>
  <c r="P20" i="7"/>
  <c r="O20" i="7"/>
  <c r="P16" i="7"/>
  <c r="O16" i="7"/>
  <c r="P12" i="7"/>
  <c r="O12" i="7"/>
  <c r="P8" i="7"/>
  <c r="O8" i="7"/>
  <c r="P4" i="7"/>
  <c r="O4" i="7"/>
  <c r="O29" i="6"/>
  <c r="P29" i="6"/>
  <c r="O2" i="6"/>
  <c r="P2" i="6"/>
  <c r="O28" i="6"/>
  <c r="P28" i="6"/>
  <c r="O24" i="6"/>
  <c r="P24" i="6"/>
  <c r="O20" i="6"/>
  <c r="P20" i="6"/>
  <c r="O16" i="6"/>
  <c r="P16" i="6"/>
  <c r="O12" i="6"/>
  <c r="P12" i="6"/>
  <c r="O8" i="6"/>
  <c r="P8" i="6"/>
  <c r="O4" i="6"/>
  <c r="P4" i="6"/>
  <c r="P31" i="6"/>
  <c r="O31" i="6"/>
  <c r="P27" i="6"/>
  <c r="O27" i="6"/>
  <c r="P23" i="6"/>
  <c r="O23" i="6"/>
  <c r="P19" i="6"/>
  <c r="O19" i="6"/>
  <c r="P15" i="6"/>
  <c r="O15" i="6"/>
  <c r="P11" i="6"/>
  <c r="O11" i="6"/>
  <c r="P7" i="6"/>
  <c r="O7" i="6"/>
  <c r="P3" i="6"/>
  <c r="O3" i="6"/>
  <c r="P30" i="6"/>
  <c r="O30" i="6"/>
  <c r="O26" i="6"/>
  <c r="P26" i="6"/>
  <c r="P22" i="6"/>
  <c r="O22" i="6"/>
  <c r="O18" i="6"/>
  <c r="P18" i="6"/>
  <c r="P14" i="6"/>
  <c r="O14" i="6"/>
  <c r="O10" i="6"/>
  <c r="P10" i="6"/>
  <c r="P6" i="6"/>
  <c r="O6" i="6"/>
  <c r="O25" i="6"/>
  <c r="P25" i="6"/>
  <c r="O21" i="6"/>
  <c r="P21" i="6"/>
  <c r="O17" i="6"/>
  <c r="P17" i="6"/>
  <c r="O13" i="6"/>
  <c r="P13" i="6"/>
  <c r="O9" i="6"/>
  <c r="P9" i="6"/>
  <c r="O5" i="6"/>
  <c r="P5" i="6"/>
  <c r="O30" i="5"/>
  <c r="P30" i="5"/>
  <c r="O26" i="5"/>
  <c r="P26" i="5"/>
  <c r="O22" i="5"/>
  <c r="P22" i="5"/>
  <c r="O10" i="5"/>
  <c r="P10" i="5"/>
  <c r="O25" i="5"/>
  <c r="P25" i="5"/>
  <c r="O17" i="5"/>
  <c r="P17" i="5"/>
  <c r="O9" i="5"/>
  <c r="P9" i="5"/>
  <c r="P32" i="5"/>
  <c r="O32" i="5"/>
  <c r="P28" i="5"/>
  <c r="O28" i="5"/>
  <c r="P24" i="5"/>
  <c r="O24" i="5"/>
  <c r="P20" i="5"/>
  <c r="O20" i="5"/>
  <c r="P16" i="5"/>
  <c r="O16" i="5"/>
  <c r="P12" i="5"/>
  <c r="O12" i="5"/>
  <c r="P8" i="5"/>
  <c r="O8" i="5"/>
  <c r="P4" i="5"/>
  <c r="O4" i="5"/>
  <c r="O18" i="5"/>
  <c r="P18" i="5"/>
  <c r="O14" i="5"/>
  <c r="P14" i="5"/>
  <c r="O6" i="5"/>
  <c r="P6" i="5"/>
  <c r="P2" i="5"/>
  <c r="O2" i="5"/>
  <c r="O29" i="5"/>
  <c r="P29" i="5"/>
  <c r="O21" i="5"/>
  <c r="P21" i="5"/>
  <c r="O13" i="5"/>
  <c r="P13" i="5"/>
  <c r="O5" i="5"/>
  <c r="P5" i="5"/>
  <c r="P31" i="5"/>
  <c r="O31" i="5"/>
  <c r="P27" i="5"/>
  <c r="O27" i="5"/>
  <c r="P23" i="5"/>
  <c r="O23" i="5"/>
  <c r="P19" i="5"/>
  <c r="O19" i="5"/>
  <c r="P15" i="5"/>
  <c r="O15" i="5"/>
  <c r="P11" i="5"/>
  <c r="O11" i="5"/>
  <c r="P7" i="5"/>
  <c r="O7" i="5"/>
  <c r="P3" i="5"/>
  <c r="O3" i="5"/>
  <c r="P27" i="4"/>
  <c r="O27" i="4"/>
  <c r="P7" i="4"/>
  <c r="O7" i="4"/>
  <c r="O6" i="4"/>
  <c r="P6" i="4"/>
  <c r="P23" i="4"/>
  <c r="O23" i="4"/>
  <c r="P19" i="4"/>
  <c r="O19" i="4"/>
  <c r="P11" i="4"/>
  <c r="O11" i="4"/>
  <c r="O30" i="4"/>
  <c r="P30" i="4"/>
  <c r="O22" i="4"/>
  <c r="P22" i="4"/>
  <c r="O14" i="4"/>
  <c r="P14" i="4"/>
  <c r="P25" i="4"/>
  <c r="O25" i="4"/>
  <c r="P17" i="4"/>
  <c r="O17" i="4"/>
  <c r="P9" i="4"/>
  <c r="O9" i="4"/>
  <c r="P5" i="4"/>
  <c r="O5" i="4"/>
  <c r="P31" i="4"/>
  <c r="O31" i="4"/>
  <c r="P15" i="4"/>
  <c r="O15" i="4"/>
  <c r="P3" i="4"/>
  <c r="O3" i="4"/>
  <c r="P26" i="4"/>
  <c r="O26" i="4"/>
  <c r="P18" i="4"/>
  <c r="O18" i="4"/>
  <c r="P10" i="4"/>
  <c r="O10" i="4"/>
  <c r="P29" i="4"/>
  <c r="O29" i="4"/>
  <c r="P21" i="4"/>
  <c r="O21" i="4"/>
  <c r="P13" i="4"/>
  <c r="O13" i="4"/>
  <c r="O2" i="4"/>
  <c r="P2" i="4"/>
  <c r="P28" i="4"/>
  <c r="O28" i="4"/>
  <c r="P24" i="4"/>
  <c r="O24" i="4"/>
  <c r="P20" i="4"/>
  <c r="O20" i="4"/>
  <c r="P16" i="4"/>
  <c r="O16" i="4"/>
  <c r="P12" i="4"/>
  <c r="O12" i="4"/>
  <c r="P8" i="4"/>
  <c r="O8" i="4"/>
  <c r="P4" i="4"/>
  <c r="O4" i="4"/>
  <c r="P32" i="1"/>
  <c r="O32" i="1"/>
  <c r="P2" i="1"/>
  <c r="O2" i="1"/>
  <c r="P29" i="1"/>
  <c r="O29" i="1"/>
  <c r="P25" i="1"/>
  <c r="O25" i="1"/>
  <c r="P21" i="1"/>
  <c r="O21" i="1"/>
  <c r="P17" i="1"/>
  <c r="O17" i="1"/>
  <c r="P13" i="1"/>
  <c r="O13" i="1"/>
  <c r="P9" i="1"/>
  <c r="O9" i="1"/>
  <c r="P5" i="1"/>
  <c r="O5" i="1"/>
  <c r="P28" i="1"/>
  <c r="O28" i="1"/>
  <c r="P24" i="1"/>
  <c r="O24" i="1"/>
  <c r="P20" i="1"/>
  <c r="O20" i="1"/>
  <c r="P16" i="1"/>
  <c r="O16" i="1"/>
  <c r="P12" i="1"/>
  <c r="O12" i="1"/>
  <c r="P8" i="1"/>
  <c r="O8" i="1"/>
  <c r="P4" i="1"/>
  <c r="O4" i="1"/>
  <c r="O31" i="1"/>
  <c r="P31" i="1"/>
  <c r="O27" i="1"/>
  <c r="P27" i="1"/>
  <c r="O23" i="1"/>
  <c r="P23" i="1"/>
  <c r="O19" i="1"/>
  <c r="P19" i="1"/>
  <c r="O15" i="1"/>
  <c r="P15" i="1"/>
  <c r="O11" i="1"/>
  <c r="P11" i="1"/>
  <c r="O7" i="1"/>
  <c r="P7" i="1"/>
  <c r="P3" i="1"/>
  <c r="O3" i="1"/>
  <c r="O30" i="1"/>
  <c r="P30" i="1"/>
  <c r="P26" i="1"/>
  <c r="O26" i="1"/>
  <c r="O22" i="1"/>
  <c r="P22" i="1"/>
  <c r="P18" i="1"/>
  <c r="O18" i="1"/>
  <c r="O14" i="1"/>
  <c r="P14" i="1"/>
  <c r="P10" i="1"/>
  <c r="O10" i="1"/>
  <c r="O6" i="1"/>
  <c r="P6" i="1"/>
  <c r="O2" i="2"/>
  <c r="P2" i="2"/>
  <c r="O22" i="2"/>
  <c r="P22" i="2"/>
  <c r="O14" i="2"/>
  <c r="P14" i="2"/>
  <c r="O6" i="2"/>
  <c r="P6" i="2"/>
  <c r="O25" i="2"/>
  <c r="P25" i="2"/>
  <c r="O17" i="2"/>
  <c r="P17" i="2"/>
  <c r="O5" i="2"/>
  <c r="P5" i="2"/>
  <c r="P28" i="2"/>
  <c r="O28" i="2"/>
  <c r="P20" i="2"/>
  <c r="O20" i="2"/>
  <c r="P16" i="2"/>
  <c r="O16" i="2"/>
  <c r="P12" i="2"/>
  <c r="O12" i="2"/>
  <c r="P8" i="2"/>
  <c r="O8" i="2"/>
  <c r="P4" i="2"/>
  <c r="O4" i="2"/>
  <c r="O26" i="2"/>
  <c r="P26" i="2"/>
  <c r="O18" i="2"/>
  <c r="P18" i="2"/>
  <c r="O10" i="2"/>
  <c r="P10" i="2"/>
  <c r="O29" i="2"/>
  <c r="P29" i="2"/>
  <c r="O21" i="2"/>
  <c r="P21" i="2"/>
  <c r="O13" i="2"/>
  <c r="P13" i="2"/>
  <c r="O9" i="2"/>
  <c r="P9" i="2"/>
  <c r="P24" i="2"/>
  <c r="O24" i="2"/>
  <c r="P27" i="2"/>
  <c r="O27" i="2"/>
  <c r="P23" i="2"/>
  <c r="O23" i="2"/>
  <c r="P19" i="2"/>
  <c r="O19" i="2"/>
  <c r="P15" i="2"/>
  <c r="O15" i="2"/>
  <c r="P11" i="2"/>
  <c r="O11" i="2"/>
  <c r="P7" i="2"/>
  <c r="O7" i="2"/>
  <c r="O3" i="2"/>
  <c r="P3" i="2"/>
  <c r="O25" i="3"/>
  <c r="P25" i="3"/>
  <c r="O32" i="3"/>
  <c r="P32" i="3"/>
  <c r="O28" i="3"/>
  <c r="P28" i="3"/>
  <c r="P24" i="3"/>
  <c r="O24" i="3"/>
  <c r="O20" i="3"/>
  <c r="P20" i="3"/>
  <c r="O16" i="3"/>
  <c r="P16" i="3"/>
  <c r="P8" i="3"/>
  <c r="O8" i="3"/>
  <c r="O4" i="3"/>
  <c r="P4" i="3"/>
  <c r="O29" i="3"/>
  <c r="P29" i="3"/>
  <c r="O17" i="3"/>
  <c r="P17" i="3"/>
  <c r="O5" i="3"/>
  <c r="P5" i="3"/>
  <c r="P11" i="3"/>
  <c r="O11" i="3"/>
  <c r="P7" i="3"/>
  <c r="O7" i="3"/>
  <c r="O3" i="3"/>
  <c r="P3" i="3"/>
  <c r="O21" i="3"/>
  <c r="P21" i="3"/>
  <c r="O9" i="3"/>
  <c r="P9" i="3"/>
  <c r="O31" i="3"/>
  <c r="P31" i="3"/>
  <c r="P23" i="3"/>
  <c r="O23" i="3"/>
  <c r="P15" i="3"/>
  <c r="O15" i="3"/>
  <c r="P30" i="3"/>
  <c r="O30" i="3"/>
  <c r="O22" i="3"/>
  <c r="P22" i="3"/>
  <c r="P18" i="3"/>
  <c r="O18" i="3"/>
  <c r="O10" i="3"/>
  <c r="P10" i="3"/>
  <c r="P6" i="3"/>
  <c r="O6" i="3"/>
  <c r="P2" i="3"/>
  <c r="O2" i="3"/>
  <c r="S28" i="6"/>
  <c r="S28" i="3"/>
  <c r="S28" i="10"/>
  <c r="S28" i="1"/>
  <c r="S28" i="7"/>
  <c r="S28" i="8"/>
  <c r="S28" i="11"/>
  <c r="S28" i="9"/>
  <c r="S28" i="4"/>
  <c r="S28" i="5"/>
  <c r="S28" i="2"/>
  <c r="S28" i="12"/>
  <c r="S22" i="11"/>
  <c r="S22" i="7"/>
  <c r="S22" i="1"/>
  <c r="S22" i="12"/>
  <c r="S22" i="8"/>
  <c r="S22" i="4"/>
  <c r="S22" i="9"/>
  <c r="S22" i="5"/>
  <c r="S22" i="10"/>
  <c r="S22" i="6"/>
  <c r="S22" i="2"/>
  <c r="S26" i="11"/>
  <c r="S26" i="7"/>
  <c r="S26" i="1"/>
  <c r="S26" i="12"/>
  <c r="S26" i="8"/>
  <c r="S26" i="4"/>
  <c r="S26" i="9"/>
  <c r="S26" i="5"/>
  <c r="S26" i="10"/>
  <c r="S26" i="6"/>
  <c r="S26" i="2"/>
  <c r="S25" i="10"/>
  <c r="S25" i="6"/>
  <c r="S25" i="11"/>
  <c r="S25" i="7"/>
  <c r="S25" i="1"/>
  <c r="S25" i="12"/>
  <c r="S25" i="8"/>
  <c r="S25" i="4"/>
  <c r="S25" i="9"/>
  <c r="S25" i="5"/>
  <c r="S25" i="2"/>
  <c r="S24" i="9"/>
  <c r="S24" i="5"/>
  <c r="S24" i="10"/>
  <c r="S24" i="6"/>
  <c r="S24" i="11"/>
  <c r="S24" i="7"/>
  <c r="S24" i="1"/>
  <c r="S24" i="12"/>
  <c r="S24" i="8"/>
  <c r="S24" i="4"/>
  <c r="S24" i="2"/>
  <c r="S23" i="12"/>
  <c r="S23" i="8"/>
  <c r="S23" i="4"/>
  <c r="S23" i="9"/>
  <c r="S23" i="5"/>
  <c r="S23" i="10"/>
  <c r="S23" i="6"/>
  <c r="S23" i="11"/>
  <c r="S23" i="7"/>
  <c r="S23" i="1"/>
  <c r="S23" i="2"/>
  <c r="S27" i="12"/>
  <c r="S27" i="8"/>
  <c r="S27" i="4"/>
  <c r="S27" i="9"/>
  <c r="S27" i="5"/>
  <c r="S27" i="10"/>
  <c r="S27" i="6"/>
  <c r="S27" i="11"/>
  <c r="S27" i="7"/>
  <c r="S27" i="1"/>
  <c r="S27" i="2"/>
  <c r="G13" i="13"/>
  <c r="G5" i="13"/>
  <c r="G6" i="13"/>
  <c r="G7" i="13"/>
  <c r="S9" i="12"/>
  <c r="F13" i="13" s="1"/>
  <c r="G12" i="13"/>
  <c r="S9" i="11"/>
  <c r="F12" i="13" s="1"/>
  <c r="G11" i="13"/>
  <c r="S9" i="10"/>
  <c r="F11" i="13" s="1"/>
  <c r="G10" i="13"/>
  <c r="S9" i="9"/>
  <c r="F10" i="13" s="1"/>
  <c r="G9" i="13"/>
  <c r="S9" i="8"/>
  <c r="F9" i="13" s="1"/>
  <c r="G8" i="13"/>
  <c r="S9" i="7"/>
  <c r="F8" i="13" s="1"/>
  <c r="S9" i="6"/>
  <c r="F7" i="13" s="1"/>
  <c r="S9" i="5"/>
  <c r="F6" i="13" s="1"/>
  <c r="S9" i="4"/>
  <c r="F5" i="13" s="1"/>
  <c r="G3" i="13"/>
  <c r="S9" i="2"/>
  <c r="F3" i="13" s="1"/>
  <c r="G2" i="13"/>
  <c r="S9" i="3"/>
  <c r="F2" i="13" s="1"/>
  <c r="S9" i="1"/>
  <c r="F4" i="13" s="1"/>
  <c r="G4" i="13"/>
  <c r="L10" i="11"/>
  <c r="L20" i="2"/>
  <c r="L21" i="10"/>
  <c r="L17" i="1"/>
  <c r="L27" i="3"/>
  <c r="L22" i="6"/>
  <c r="L32" i="10"/>
  <c r="L9" i="8"/>
  <c r="L28" i="10"/>
  <c r="L17" i="5"/>
  <c r="L16" i="6"/>
  <c r="L24" i="7"/>
  <c r="L15" i="7"/>
  <c r="L21" i="2"/>
  <c r="L5" i="5"/>
  <c r="L29" i="5"/>
  <c r="L31" i="12"/>
  <c r="L27" i="11"/>
  <c r="L7" i="9"/>
  <c r="L4" i="5"/>
  <c r="L4" i="7"/>
  <c r="L6" i="9"/>
  <c r="L10" i="1"/>
  <c r="L16" i="12"/>
  <c r="L21" i="9"/>
  <c r="L20" i="12"/>
  <c r="L11" i="8"/>
  <c r="L27" i="9"/>
  <c r="L14" i="1"/>
  <c r="L31" i="7"/>
  <c r="L25" i="4"/>
  <c r="L19" i="8"/>
  <c r="L31" i="9"/>
  <c r="L17" i="2"/>
  <c r="L25" i="9"/>
  <c r="L3" i="9"/>
  <c r="L13" i="10"/>
  <c r="L6" i="2"/>
  <c r="L13" i="3"/>
  <c r="L5" i="12"/>
  <c r="L6" i="7"/>
  <c r="L27" i="7"/>
  <c r="L15" i="8"/>
  <c r="L15" i="11"/>
  <c r="L21" i="7"/>
  <c r="L19" i="11"/>
  <c r="L31" i="8"/>
  <c r="L8" i="9"/>
  <c r="L27" i="2"/>
  <c r="L20" i="1"/>
  <c r="L7" i="1"/>
  <c r="L10" i="9"/>
  <c r="L23" i="7"/>
  <c r="L23" i="11"/>
  <c r="L8" i="6"/>
  <c r="L13" i="9"/>
  <c r="L29" i="2"/>
  <c r="L31" i="4"/>
  <c r="L4" i="8"/>
  <c r="L9" i="12"/>
  <c r="L19" i="10"/>
  <c r="L26" i="12"/>
  <c r="L5" i="8"/>
  <c r="L32" i="8"/>
  <c r="L2" i="6"/>
  <c r="L31" i="6"/>
  <c r="L23" i="4"/>
  <c r="L25" i="1"/>
  <c r="L3" i="7"/>
  <c r="L12" i="5"/>
  <c r="L27" i="6"/>
  <c r="L11" i="9"/>
  <c r="L13" i="4"/>
  <c r="L7" i="4"/>
  <c r="L17" i="8"/>
  <c r="L29" i="9"/>
  <c r="L18" i="4"/>
  <c r="L31" i="1"/>
  <c r="L30" i="4"/>
  <c r="L18" i="11"/>
  <c r="L16" i="9"/>
  <c r="L2" i="8"/>
  <c r="L30" i="6"/>
  <c r="L20" i="7"/>
  <c r="L6" i="10"/>
  <c r="L4" i="11"/>
  <c r="L9" i="9"/>
  <c r="L14" i="4"/>
  <c r="L30" i="10"/>
  <c r="L22" i="1"/>
  <c r="L22" i="8"/>
  <c r="L12" i="2"/>
  <c r="L28" i="5"/>
  <c r="L21" i="11"/>
  <c r="L28" i="8"/>
  <c r="L29" i="10"/>
  <c r="L23" i="9"/>
  <c r="L19" i="12"/>
  <c r="L27" i="5"/>
  <c r="L9" i="5"/>
  <c r="L21" i="5"/>
  <c r="L12" i="11"/>
  <c r="L8" i="12"/>
  <c r="L31" i="10"/>
  <c r="L8" i="5"/>
  <c r="L14" i="11"/>
  <c r="L16" i="5"/>
  <c r="L2" i="9"/>
  <c r="L23" i="8"/>
  <c r="L8" i="7"/>
  <c r="L29" i="6"/>
  <c r="L5" i="4"/>
  <c r="L3" i="12"/>
  <c r="L16" i="2"/>
  <c r="L14" i="6"/>
  <c r="L26" i="4"/>
  <c r="L2" i="11"/>
  <c r="L22" i="4"/>
  <c r="L30" i="9"/>
  <c r="L29" i="8"/>
  <c r="L25" i="10"/>
  <c r="L26" i="8"/>
  <c r="L3" i="2"/>
  <c r="L31" i="11"/>
  <c r="L10" i="4"/>
  <c r="L3" i="11"/>
  <c r="L13" i="2"/>
  <c r="L3" i="8"/>
  <c r="L26" i="2"/>
  <c r="L11" i="12"/>
  <c r="L15" i="6"/>
  <c r="L29" i="4"/>
  <c r="L3" i="4"/>
  <c r="L12" i="9"/>
  <c r="L17" i="4"/>
  <c r="L3" i="6"/>
  <c r="L26" i="9"/>
  <c r="L20" i="10"/>
  <c r="L22" i="11"/>
  <c r="L27" i="10"/>
  <c r="L25" i="7"/>
  <c r="L18" i="9"/>
  <c r="L9" i="2"/>
  <c r="L28" i="9"/>
  <c r="L9" i="6"/>
  <c r="L10" i="6"/>
  <c r="L26" i="11"/>
  <c r="L18" i="10"/>
  <c r="L28" i="6"/>
  <c r="L17" i="6"/>
  <c r="L23" i="1"/>
  <c r="L23" i="6"/>
  <c r="L20" i="3"/>
  <c r="L2" i="10"/>
  <c r="L20" i="5"/>
  <c r="L4" i="1"/>
  <c r="L3" i="10"/>
  <c r="L11" i="11"/>
  <c r="L19" i="4"/>
  <c r="L13" i="12"/>
  <c r="L11" i="6"/>
  <c r="L5" i="2"/>
  <c r="L21" i="4"/>
  <c r="L4" i="2"/>
  <c r="L12" i="6"/>
  <c r="L16" i="1"/>
  <c r="L14" i="8"/>
  <c r="L10" i="10"/>
  <c r="L21" i="1"/>
  <c r="L9" i="1"/>
  <c r="L5" i="9"/>
  <c r="L14" i="9"/>
  <c r="L19" i="1"/>
  <c r="L15" i="4"/>
  <c r="L22" i="2"/>
  <c r="L30" i="8"/>
  <c r="L14" i="5"/>
  <c r="L22" i="12"/>
  <c r="L11" i="5"/>
  <c r="L13" i="5"/>
  <c r="L29" i="11"/>
  <c r="L19" i="6"/>
  <c r="L13" i="6"/>
  <c r="L4" i="6"/>
  <c r="L25" i="2"/>
  <c r="L15" i="5"/>
  <c r="L23" i="5"/>
  <c r="L17" i="12"/>
  <c r="L20" i="8"/>
  <c r="L22" i="5"/>
  <c r="L24" i="12"/>
  <c r="L6" i="3"/>
  <c r="L3" i="1"/>
  <c r="L26" i="1"/>
  <c r="L28" i="12"/>
  <c r="L17" i="10"/>
  <c r="L23" i="10"/>
  <c r="L10" i="12"/>
  <c r="L27" i="1"/>
  <c r="L2" i="7"/>
  <c r="L6" i="8"/>
  <c r="L2" i="4"/>
  <c r="L23" i="2"/>
  <c r="L13" i="7"/>
  <c r="L12" i="7"/>
  <c r="L2" i="12"/>
  <c r="L17" i="9"/>
  <c r="L26" i="6"/>
  <c r="L19" i="7"/>
  <c r="L5" i="7"/>
  <c r="L7" i="7"/>
  <c r="L15" i="2"/>
  <c r="L7" i="10"/>
  <c r="L19" i="5"/>
  <c r="L12" i="10"/>
  <c r="L4" i="10"/>
  <c r="L25" i="11"/>
  <c r="L10" i="5"/>
  <c r="L10" i="7"/>
  <c r="L24" i="5"/>
  <c r="L14" i="12"/>
  <c r="L18" i="6"/>
  <c r="L20" i="4"/>
  <c r="L14" i="7"/>
  <c r="L15" i="1"/>
  <c r="L29" i="12"/>
  <c r="L32" i="12"/>
  <c r="L13" i="11"/>
  <c r="L32" i="1"/>
  <c r="L4" i="9"/>
  <c r="L18" i="2"/>
  <c r="L26" i="10"/>
  <c r="L11" i="1"/>
  <c r="L30" i="5"/>
  <c r="L26" i="7"/>
  <c r="L16" i="7"/>
  <c r="L8" i="1"/>
  <c r="L32" i="7"/>
  <c r="L8" i="8"/>
  <c r="L20" i="11"/>
  <c r="L12" i="4"/>
  <c r="L24" i="4"/>
  <c r="L8" i="11"/>
  <c r="L20" i="6"/>
  <c r="L16" i="11"/>
  <c r="L24" i="1"/>
  <c r="L29" i="1"/>
  <c r="L2" i="1"/>
  <c r="L25" i="8"/>
  <c r="L2" i="2"/>
  <c r="L8" i="4"/>
  <c r="L17" i="11"/>
  <c r="L6" i="6"/>
  <c r="L22" i="9"/>
  <c r="L12" i="12"/>
  <c r="L5" i="6"/>
  <c r="L23" i="12"/>
  <c r="L13" i="8"/>
  <c r="L4" i="4"/>
  <c r="L18" i="5"/>
  <c r="L17" i="7"/>
  <c r="L15" i="10"/>
  <c r="L28" i="1"/>
  <c r="L10" i="8"/>
  <c r="L30" i="12"/>
  <c r="L14" i="2"/>
  <c r="L25" i="5"/>
  <c r="L15" i="9"/>
  <c r="L30" i="11"/>
  <c r="L18" i="12"/>
  <c r="L22" i="7"/>
  <c r="L20" i="9"/>
  <c r="L2" i="5"/>
  <c r="L11" i="4"/>
  <c r="L24" i="11"/>
  <c r="L32" i="5"/>
  <c r="L15" i="12"/>
  <c r="L11" i="7"/>
  <c r="L27" i="8"/>
  <c r="L19" i="2"/>
  <c r="L8" i="10"/>
  <c r="L28" i="2"/>
  <c r="L11" i="10"/>
  <c r="L21" i="12"/>
  <c r="L14" i="10"/>
  <c r="L5" i="10"/>
  <c r="L9" i="7"/>
  <c r="L5" i="1"/>
  <c r="L6" i="11"/>
  <c r="L6" i="4"/>
  <c r="L9" i="11"/>
  <c r="L28" i="7"/>
  <c r="L4" i="12"/>
  <c r="L7" i="11"/>
  <c r="L16" i="4"/>
  <c r="L24" i="9"/>
  <c r="L30" i="7"/>
  <c r="L10" i="2"/>
  <c r="L24" i="6"/>
  <c r="L27" i="12"/>
  <c r="L24" i="8"/>
  <c r="L7" i="5"/>
  <c r="L9" i="10"/>
  <c r="L18" i="1"/>
  <c r="L18" i="8"/>
  <c r="L11" i="2"/>
  <c r="L5" i="11"/>
  <c r="L22" i="10"/>
  <c r="L7" i="2"/>
  <c r="L31" i="5"/>
  <c r="L30" i="1"/>
  <c r="L16" i="10"/>
  <c r="L21" i="6"/>
  <c r="L12" i="1"/>
  <c r="L6" i="5"/>
  <c r="L24" i="10"/>
  <c r="L16" i="8"/>
  <c r="L25" i="12"/>
  <c r="L27" i="4"/>
  <c r="L9" i="4"/>
  <c r="L28" i="11"/>
  <c r="L6" i="12"/>
  <c r="L12" i="8"/>
  <c r="L7" i="8"/>
  <c r="L25" i="6"/>
  <c r="L6" i="1"/>
  <c r="L24" i="2"/>
  <c r="L28" i="4"/>
  <c r="L3" i="5"/>
  <c r="L8" i="2"/>
  <c r="L29" i="7"/>
  <c r="L7" i="12"/>
  <c r="L19" i="9"/>
  <c r="L21" i="8"/>
  <c r="L26" i="5"/>
  <c r="L7" i="6"/>
  <c r="L13" i="1"/>
  <c r="L18" i="7"/>
  <c r="K13" i="13" l="1"/>
  <c r="J13" i="13"/>
  <c r="J11" i="13"/>
  <c r="K11" i="13"/>
  <c r="K10" i="13"/>
  <c r="J10" i="13"/>
  <c r="J9" i="13"/>
  <c r="K9" i="13"/>
  <c r="J8" i="13"/>
  <c r="K8" i="13"/>
  <c r="K7" i="13"/>
  <c r="J7" i="13"/>
  <c r="J6" i="13"/>
  <c r="K6" i="13"/>
  <c r="K5" i="13"/>
  <c r="J5" i="13"/>
  <c r="J4" i="13"/>
  <c r="K4" i="13"/>
  <c r="K3" i="13"/>
  <c r="J3" i="13"/>
  <c r="O26" i="3"/>
  <c r="P26" i="3"/>
  <c r="P19" i="3"/>
  <c r="O19" i="3"/>
  <c r="P14" i="3"/>
  <c r="O14" i="3"/>
  <c r="O12" i="3"/>
  <c r="P12" i="3"/>
  <c r="S17" i="10"/>
  <c r="H11" i="13" s="1"/>
  <c r="S11" i="3"/>
  <c r="S11" i="2"/>
  <c r="S15" i="3"/>
  <c r="S15" i="2"/>
  <c r="S15" i="11"/>
  <c r="S15" i="7"/>
  <c r="S15" i="1"/>
  <c r="S15" i="9"/>
  <c r="S15" i="8"/>
  <c r="S15" i="10"/>
  <c r="S15" i="6"/>
  <c r="S15" i="5"/>
  <c r="S15" i="4"/>
  <c r="S11" i="10"/>
  <c r="S11" i="6"/>
  <c r="S11" i="8"/>
  <c r="S11" i="11"/>
  <c r="S11" i="1"/>
  <c r="S11" i="9"/>
  <c r="S11" i="5"/>
  <c r="S11" i="4"/>
  <c r="S11" i="7"/>
  <c r="S11" i="12"/>
  <c r="S15" i="12"/>
  <c r="S29" i="12"/>
  <c r="B27" i="13" s="1"/>
  <c r="S29" i="9"/>
  <c r="B24" i="13" s="1"/>
  <c r="S29" i="6"/>
  <c r="B21" i="13" s="1"/>
  <c r="S29" i="4"/>
  <c r="B19" i="13" s="1"/>
  <c r="S29" i="7"/>
  <c r="B22" i="13" s="1"/>
  <c r="S29" i="3"/>
  <c r="B16" i="13" s="1"/>
  <c r="S29" i="5"/>
  <c r="B20" i="13" s="1"/>
  <c r="S29" i="2"/>
  <c r="B17" i="13" s="1"/>
  <c r="S29" i="1"/>
  <c r="B18" i="13" s="1"/>
  <c r="S29" i="10"/>
  <c r="B25" i="13" s="1"/>
  <c r="S29" i="8"/>
  <c r="B23" i="13" s="1"/>
  <c r="S29" i="11"/>
  <c r="B26" i="13" s="1"/>
  <c r="G15" i="13"/>
  <c r="F15" i="13"/>
  <c r="P27" i="3" l="1"/>
  <c r="O27" i="3"/>
  <c r="O13" i="3"/>
  <c r="J2" i="13" s="1"/>
  <c r="P13" i="3"/>
  <c r="S17" i="2"/>
  <c r="H3" i="13" s="1"/>
  <c r="S5" i="8"/>
  <c r="E9" i="13" s="1"/>
  <c r="S5" i="7"/>
  <c r="E8" i="13" s="1"/>
  <c r="S5" i="6"/>
  <c r="E7" i="13" s="1"/>
  <c r="S5" i="5"/>
  <c r="E6" i="13" s="1"/>
  <c r="S5" i="9"/>
  <c r="E10" i="13" s="1"/>
  <c r="S5" i="10"/>
  <c r="E11" i="13" s="1"/>
  <c r="S5" i="4"/>
  <c r="E5" i="13" s="1"/>
  <c r="K2" i="13" l="1"/>
  <c r="S5" i="12"/>
  <c r="E13" i="13" s="1"/>
  <c r="S19" i="4"/>
  <c r="S19" i="2"/>
  <c r="S19" i="8"/>
  <c r="S19" i="5"/>
  <c r="S19" i="7"/>
  <c r="S19" i="9"/>
  <c r="S19" i="1"/>
  <c r="S19" i="6"/>
  <c r="S19" i="12"/>
  <c r="S19" i="3"/>
  <c r="S19" i="10"/>
  <c r="S17" i="12" l="1"/>
  <c r="H13" i="13" s="1"/>
  <c r="S5" i="11"/>
  <c r="E12" i="13" s="1"/>
  <c r="P17" i="11"/>
  <c r="O17" i="11"/>
  <c r="S17" i="11"/>
  <c r="H12" i="13" s="1"/>
  <c r="P23" i="11"/>
  <c r="O23" i="11"/>
  <c r="S5" i="1"/>
  <c r="E4" i="13" s="1"/>
  <c r="S5" i="2"/>
  <c r="E3" i="13" s="1"/>
  <c r="S5" i="3"/>
  <c r="E2" i="13" s="1"/>
  <c r="S17" i="3"/>
  <c r="H2" i="13" s="1"/>
  <c r="S19" i="11" l="1"/>
  <c r="J12" i="13"/>
  <c r="K12" i="13"/>
  <c r="K15" i="13" s="1"/>
  <c r="H15" i="13"/>
  <c r="S7" i="3"/>
  <c r="S7" i="2"/>
  <c r="S7" i="10"/>
  <c r="S7" i="9"/>
  <c r="S7" i="8"/>
  <c r="S7" i="7"/>
  <c r="S7" i="6"/>
  <c r="S7" i="4"/>
  <c r="S7" i="5"/>
  <c r="S7" i="1"/>
  <c r="E15" i="13"/>
  <c r="J15" i="13" l="1"/>
  <c r="E17" i="13" s="1"/>
  <c r="S7" i="12"/>
  <c r="S7" i="11"/>
</calcChain>
</file>

<file path=xl/sharedStrings.xml><?xml version="1.0" encoding="utf-8"?>
<sst xmlns="http://schemas.openxmlformats.org/spreadsheetml/2006/main" count="539" uniqueCount="80">
  <si>
    <t>Datum</t>
  </si>
  <si>
    <t>Tag</t>
  </si>
  <si>
    <t xml:space="preserve">Kommen </t>
  </si>
  <si>
    <t>Gehen</t>
  </si>
  <si>
    <t>Pause</t>
  </si>
  <si>
    <t>Arbeitszeit</t>
  </si>
  <si>
    <t>Soll</t>
  </si>
  <si>
    <t>Überstunden</t>
  </si>
  <si>
    <t>Überstunden Monat:</t>
  </si>
  <si>
    <t>Januar</t>
  </si>
  <si>
    <t>Februar</t>
  </si>
  <si>
    <t>März</t>
  </si>
  <si>
    <t>April</t>
  </si>
  <si>
    <t>Mai</t>
  </si>
  <si>
    <t>Juni</t>
  </si>
  <si>
    <t>Juli</t>
  </si>
  <si>
    <t>August</t>
  </si>
  <si>
    <t>September</t>
  </si>
  <si>
    <t>Oktober</t>
  </si>
  <si>
    <t>November</t>
  </si>
  <si>
    <t>Dezember</t>
  </si>
  <si>
    <t>Kranktage</t>
  </si>
  <si>
    <t>Urlaub</t>
  </si>
  <si>
    <t>Gesamt</t>
  </si>
  <si>
    <t xml:space="preserve">Überstunden </t>
  </si>
  <si>
    <t>Kranktage Monat:</t>
  </si>
  <si>
    <t>Urlaubstage Monat:</t>
  </si>
  <si>
    <t>Wöchentliche Arbeitszeit:</t>
  </si>
  <si>
    <t>Überstunden aus Vorjahr:</t>
  </si>
  <si>
    <t>Resturlaub aus Vorjahr:</t>
  </si>
  <si>
    <t>Quelle</t>
  </si>
  <si>
    <t>Zeilenabstand.net - Kultur &amp; Digitales</t>
  </si>
  <si>
    <t>www.zeilenabstand.net</t>
  </si>
  <si>
    <t>info@zeilenabstand.net</t>
  </si>
  <si>
    <t>Dr. Damian Kaufmann</t>
  </si>
  <si>
    <t>Bemerkungen</t>
  </si>
  <si>
    <t>Krank/Urlaub/Feiertag</t>
  </si>
  <si>
    <t>Start der Berechnung:</t>
  </si>
  <si>
    <t>Überstundenkonto</t>
  </si>
  <si>
    <t>Urlaubskonto</t>
  </si>
  <si>
    <t>Name</t>
  </si>
  <si>
    <t>Max Mustermann</t>
  </si>
  <si>
    <t>Regelarbeitstage:</t>
  </si>
  <si>
    <t>Montag</t>
  </si>
  <si>
    <t>Dienstag</t>
  </si>
  <si>
    <t>Mittwoch</t>
  </si>
  <si>
    <t>Donnerstag</t>
  </si>
  <si>
    <t>Freitag</t>
  </si>
  <si>
    <t>Samstag</t>
  </si>
  <si>
    <t>Sonntag</t>
  </si>
  <si>
    <t>Arbeitszeit Monat:</t>
  </si>
  <si>
    <t>Arbeitstage pro Woche:</t>
  </si>
  <si>
    <t>Ende der Berechnung:</t>
  </si>
  <si>
    <t>Download und Lizenz</t>
  </si>
  <si>
    <t>Wochenarbeitszeit</t>
  </si>
  <si>
    <t>Zur Lizenz</t>
  </si>
  <si>
    <t>Kranktage Jahr bisher:</t>
  </si>
  <si>
    <t>Resturlaub am Monatsende:</t>
  </si>
  <si>
    <t>Überstundenkonto:</t>
  </si>
  <si>
    <t>Sollstunden</t>
  </si>
  <si>
    <t>Überstunden ausbezahlt</t>
  </si>
  <si>
    <t>Urlaub halber Tag</t>
  </si>
  <si>
    <t>krank</t>
  </si>
  <si>
    <t>Sonderurlaub</t>
  </si>
  <si>
    <t>Feiertag</t>
  </si>
  <si>
    <t>Überstundenabbau</t>
  </si>
  <si>
    <t>Sollstunden Monat:</t>
  </si>
  <si>
    <t>Zuschläge (Zeit)</t>
  </si>
  <si>
    <t>Zuschläge (Lohn)</t>
  </si>
  <si>
    <t>Anpassung</t>
  </si>
  <si>
    <t>Zeitumrechnung</t>
  </si>
  <si>
    <t>Urlaubsanspruch Jahr:</t>
  </si>
  <si>
    <t>h:m</t>
  </si>
  <si>
    <t>dezimal</t>
  </si>
  <si>
    <t>sind</t>
  </si>
  <si>
    <t>Von Stunden:Minuten in dezimal</t>
  </si>
  <si>
    <t>Von dezimal in Stunden:Minuten</t>
  </si>
  <si>
    <t>Kommen</t>
  </si>
  <si>
    <t>Wie blende ich eine Spalte ein oder aus?</t>
  </si>
  <si>
    <t>Vollversion Jahr 2026 - ver2601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</si>
</sst>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h:mm;@"/>
    <numFmt numFmtId="165" formatCode="_-* #,##0.00\ [$€-407]_-;\-* #,##0.00\ [$€-407]_-;_-* &quot;-&quot;??\ [$€-407]_-;_-@_-"/>
  </numFmts>
  <fonts count="10" x14ac:knownFonts="1">
    <font>
      <sz val="11"/>
      <color theme="1"/>
      <name val="Calibri"/>
      <family val="2"/>
      <scheme val="minor"/>
    </font>
    <font>
      <b/>
      <sz val="11"/>
      <color indexed="8"/>
      <name val="Calibri"/>
      <family val="2"/>
    </font>
    <font>
      <sz val="8"/>
      <color indexed="8"/>
      <name val="Calibri"/>
      <family val="2"/>
    </font>
    <font>
      <b/>
      <sz val="11"/>
      <color theme="1"/>
      <name val="Calibri"/>
      <family val="2"/>
      <scheme val="minor"/>
    </font>
    <font>
      <u/>
      <sz val="11"/>
      <color theme="10"/>
      <name val="Calibri"/>
      <family val="2"/>
      <scheme val="minor"/>
    </font>
    <font>
      <b/>
      <sz val="11"/>
      <name val="Calibri"/>
      <family val="2"/>
    </font>
    <font>
      <b/>
      <sz val="11"/>
      <color theme="0"/>
      <name val="Calibri"/>
      <family val="2"/>
      <scheme val="minor"/>
    </font>
    <font>
      <b/>
      <u/>
      <sz val="16"/>
      <color theme="0"/>
      <name val="Calibri"/>
      <family val="2"/>
      <scheme val="minor"/>
    </font>
    <font>
      <sz val="11"/>
      <color theme="1"/>
      <name val="Calibri"/>
      <family val="2"/>
      <scheme val="minor"/>
    </font>
    <font>
      <sz val="11"/>
      <name val="Calibri"/>
      <family val="2"/>
      <scheme val="minor"/>
    </font>
  </fonts>
  <fills count="10">
    <fill>
      <patternFill patternType="none"/>
    </fill>
    <fill>
      <patternFill patternType="gray125"/>
    </fill>
    <fill>
      <patternFill patternType="solid">
        <fgColor theme="0" tint="-0.14999847407452621"/>
        <bgColor indexed="64"/>
      </patternFill>
    </fill>
    <fill>
      <patternFill patternType="solid">
        <fgColor theme="6"/>
        <bgColor indexed="64"/>
      </patternFill>
    </fill>
    <fill>
      <patternFill patternType="solid">
        <fgColor theme="9"/>
        <bgColor indexed="64"/>
      </patternFill>
    </fill>
    <fill>
      <patternFill patternType="solid">
        <fgColor theme="0" tint="-0.34998626667073579"/>
        <bgColor indexed="64"/>
      </patternFill>
    </fill>
    <fill>
      <patternFill patternType="solid">
        <fgColor theme="5" tint="-0.249977111117893"/>
        <bgColor indexed="64"/>
      </patternFill>
    </fill>
    <fill>
      <patternFill patternType="solid">
        <fgColor theme="9" tint="-0.499984740745262"/>
        <bgColor indexed="64"/>
      </patternFill>
    </fill>
    <fill>
      <patternFill patternType="solid">
        <fgColor theme="4" tint="0.39997558519241921"/>
        <bgColor indexed="64"/>
      </patternFill>
    </fill>
    <fill>
      <patternFill patternType="solid">
        <fgColor theme="0" tint="-0.249977111117893"/>
        <bgColor indexed="64"/>
      </patternFill>
    </fill>
  </fills>
  <borders count="2">
    <border>
      <left/>
      <right/>
      <top/>
      <bottom/>
      <diagonal/>
    </border>
    <border>
      <left/>
      <right style="thin">
        <color indexed="64"/>
      </right>
      <top/>
      <bottom/>
      <diagonal/>
    </border>
  </borders>
  <cellStyleXfs count="4">
    <xf numFmtId="0" fontId="0" fillId="0" borderId="0"/>
    <xf numFmtId="0" fontId="4" fillId="0" borderId="0" applyNumberFormat="0" applyFill="0" applyBorder="0" applyAlignment="0" applyProtection="0"/>
    <xf numFmtId="44" fontId="8" fillId="0" borderId="0" applyFont="0" applyFill="0" applyBorder="0" applyAlignment="0" applyProtection="0"/>
    <xf numFmtId="9" fontId="8" fillId="0" borderId="0" applyFont="0" applyFill="0" applyBorder="0" applyAlignment="0" applyProtection="0"/>
  </cellStyleXfs>
  <cellXfs count="51">
    <xf numFmtId="0" fontId="0" fillId="0" borderId="0" xfId="0"/>
    <xf numFmtId="0" fontId="0" fillId="0" borderId="0" xfId="0" applyProtection="1">
      <protection locked="0"/>
    </xf>
    <xf numFmtId="0" fontId="4" fillId="2" borderId="0" xfId="1" applyFill="1" applyProtection="1"/>
    <xf numFmtId="0" fontId="3" fillId="5" borderId="0" xfId="0" applyFont="1" applyFill="1"/>
    <xf numFmtId="0" fontId="0" fillId="2" borderId="0" xfId="0" applyFill="1"/>
    <xf numFmtId="0" fontId="6" fillId="6" borderId="0" xfId="0" applyFont="1" applyFill="1"/>
    <xf numFmtId="0" fontId="9" fillId="8" borderId="0" xfId="0" applyFont="1" applyFill="1"/>
    <xf numFmtId="0" fontId="0" fillId="9" borderId="0" xfId="0" applyFill="1"/>
    <xf numFmtId="0" fontId="0" fillId="8" borderId="0" xfId="0" applyFill="1"/>
    <xf numFmtId="164" fontId="0" fillId="0" borderId="0" xfId="0" applyNumberFormat="1"/>
    <xf numFmtId="0" fontId="0" fillId="0" borderId="0" xfId="0" applyAlignment="1">
      <alignment horizontal="center"/>
    </xf>
    <xf numFmtId="2" fontId="0" fillId="0" borderId="0" xfId="0" applyNumberFormat="1"/>
    <xf numFmtId="0" fontId="7" fillId="0" borderId="0" xfId="1" applyFont="1" applyFill="1" applyAlignment="1" applyProtection="1">
      <alignment vertical="center"/>
    </xf>
    <xf numFmtId="0" fontId="3" fillId="0" borderId="0" xfId="0" applyFont="1" applyAlignment="1">
      <alignment horizontal="right"/>
    </xf>
    <xf numFmtId="0" fontId="1" fillId="5" borderId="0" xfId="0" applyFont="1" applyFill="1"/>
    <xf numFmtId="0" fontId="3" fillId="0" borderId="0" xfId="0" applyFont="1"/>
    <xf numFmtId="0" fontId="3" fillId="8" borderId="0" xfId="0" applyFont="1" applyFill="1"/>
    <xf numFmtId="1" fontId="0" fillId="0" borderId="0" xfId="0" applyNumberFormat="1"/>
    <xf numFmtId="165" fontId="0" fillId="0" borderId="0" xfId="0" applyNumberFormat="1"/>
    <xf numFmtId="44" fontId="0" fillId="0" borderId="0" xfId="2" applyFont="1" applyProtection="1"/>
    <xf numFmtId="0" fontId="1" fillId="8" borderId="0" xfId="0" applyFont="1" applyFill="1"/>
    <xf numFmtId="0" fontId="1" fillId="4" borderId="0" xfId="0" applyFont="1" applyFill="1"/>
    <xf numFmtId="0" fontId="3" fillId="4" borderId="0" xfId="0" applyFont="1" applyFill="1"/>
    <xf numFmtId="9" fontId="0" fillId="0" borderId="0" xfId="3" applyFont="1" applyProtection="1"/>
    <xf numFmtId="44" fontId="0" fillId="0" borderId="0" xfId="0" applyNumberFormat="1"/>
    <xf numFmtId="0" fontId="3" fillId="2" borderId="0" xfId="0" applyFont="1" applyFill="1"/>
    <xf numFmtId="0" fontId="1" fillId="5" borderId="0" xfId="0" applyFont="1" applyFill="1" applyAlignment="1">
      <alignment horizontal="center"/>
    </xf>
    <xf numFmtId="164" fontId="1" fillId="5" borderId="0" xfId="0" applyNumberFormat="1" applyFont="1" applyFill="1" applyAlignment="1">
      <alignment horizontal="center"/>
    </xf>
    <xf numFmtId="2" fontId="1" fillId="5" borderId="0" xfId="0" applyNumberFormat="1" applyFont="1" applyFill="1" applyAlignment="1">
      <alignment horizontal="center"/>
    </xf>
    <xf numFmtId="0" fontId="1" fillId="0" borderId="0" xfId="0" applyFont="1" applyAlignment="1">
      <alignment horizontal="center"/>
    </xf>
    <xf numFmtId="0" fontId="1" fillId="3" borderId="0" xfId="0" applyFont="1" applyFill="1" applyAlignment="1">
      <alignment horizontal="left"/>
    </xf>
    <xf numFmtId="0" fontId="1" fillId="0" borderId="1" xfId="0" applyFont="1" applyBorder="1" applyAlignment="1">
      <alignment horizontal="center"/>
    </xf>
    <xf numFmtId="0" fontId="1" fillId="8" borderId="0" xfId="0" applyFont="1" applyFill="1" applyAlignment="1">
      <alignment horizontal="center"/>
    </xf>
    <xf numFmtId="16" fontId="0" fillId="0" borderId="0" xfId="0" applyNumberFormat="1"/>
    <xf numFmtId="0" fontId="1" fillId="0" borderId="0" xfId="0" applyFont="1"/>
    <xf numFmtId="0" fontId="0" fillId="0" borderId="1" xfId="0" applyBorder="1"/>
    <xf numFmtId="0" fontId="2" fillId="0" borderId="0" xfId="0" applyFont="1"/>
    <xf numFmtId="0" fontId="5" fillId="5" borderId="0" xfId="0" applyFont="1" applyFill="1" applyAlignment="1">
      <alignment horizontal="center"/>
    </xf>
    <xf numFmtId="164" fontId="5" fillId="5" borderId="0" xfId="0" applyNumberFormat="1" applyFont="1" applyFill="1" applyAlignment="1">
      <alignment horizontal="center"/>
    </xf>
    <xf numFmtId="2" fontId="5" fillId="5" borderId="0" xfId="0" applyNumberFormat="1" applyFont="1" applyFill="1" applyAlignment="1">
      <alignment horizontal="center"/>
    </xf>
    <xf numFmtId="16" fontId="1" fillId="3" borderId="0" xfId="0" applyNumberFormat="1" applyFont="1" applyFill="1" applyAlignment="1">
      <alignment horizontal="left"/>
    </xf>
    <xf numFmtId="20" fontId="0" fillId="0" borderId="0" xfId="0" applyNumberFormat="1"/>
    <xf numFmtId="164" fontId="0" fillId="0" borderId="0" xfId="0" applyNumberFormat="1" applyProtection="1">
      <protection locked="0"/>
    </xf>
    <xf numFmtId="1" fontId="0" fillId="0" borderId="0" xfId="0" applyNumberFormat="1" applyProtection="1">
      <protection locked="0"/>
    </xf>
    <xf numFmtId="2" fontId="0" fillId="0" borderId="0" xfId="0" applyNumberFormat="1" applyProtection="1">
      <protection locked="0"/>
    </xf>
    <xf numFmtId="14" fontId="0" fillId="0" borderId="0" xfId="0" applyNumberFormat="1" applyProtection="1">
      <protection locked="0"/>
    </xf>
    <xf numFmtId="0" fontId="0" fillId="0" borderId="0" xfId="0" applyNumberFormat="1" applyProtection="1">
      <protection locked="0"/>
    </xf>
    <xf numFmtId="0" fontId="1" fillId="3" borderId="0" xfId="0" applyFont="1" applyFill="1"/>
    <xf numFmtId="0" fontId="3" fillId="3" borderId="0" xfId="0" applyFont="1" applyFill="1" applyProtection="1">
      <protection locked="0"/>
    </xf>
    <xf numFmtId="0" fontId="4" fillId="0" borderId="0" xfId="1" applyAlignment="1">
      <alignment horizontal="center"/>
    </xf>
    <xf numFmtId="0" fontId="7" fillId="7" borderId="0" xfId="1" applyFont="1" applyFill="1" applyAlignment="1" applyProtection="1">
      <alignment horizontal="center" vertical="center"/>
    </xf>
  </cellXfs>
  <cellStyles count="4">
    <cellStyle name="Link" xfId="1" builtinId="8"/>
    <cellStyle name="Prozent" xfId="3" builtinId="5"/>
    <cellStyle name="Standard" xfId="0" builtinId="0"/>
    <cellStyle name="Währung" xfId="2" builtinId="4"/>
  </cellStyles>
  <dxfs count="24">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
      <fill>
        <patternFill>
          <bgColor theme="0" tint="-0.14996795556505021"/>
        </patternFill>
      </fill>
    </dxf>
    <dxf>
      <fill>
        <patternFill>
          <bgColor theme="9" tint="0.5999633777886288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checked="Checked" fmlaLink="AA1" lockText="1" noThreeD="1"/>
</file>

<file path=xl/ctrlProps/ctrlProp2.xml><?xml version="1.0" encoding="utf-8"?>
<formControlPr xmlns="http://schemas.microsoft.com/office/spreadsheetml/2009/9/main" objectType="CheckBox" checked="Checked" fmlaLink="AA2" lockText="1" noThreeD="1"/>
</file>

<file path=xl/ctrlProps/ctrlProp3.xml><?xml version="1.0" encoding="utf-8"?>
<formControlPr xmlns="http://schemas.microsoft.com/office/spreadsheetml/2009/9/main" objectType="CheckBox" checked="Checked" fmlaLink="AA3" lockText="1" noThreeD="1"/>
</file>

<file path=xl/ctrlProps/ctrlProp4.xml><?xml version="1.0" encoding="utf-8"?>
<formControlPr xmlns="http://schemas.microsoft.com/office/spreadsheetml/2009/9/main" objectType="CheckBox" checked="Checked" fmlaLink="AA5" lockText="1" noThreeD="1"/>
</file>

<file path=xl/ctrlProps/ctrlProp5.xml><?xml version="1.0" encoding="utf-8"?>
<formControlPr xmlns="http://schemas.microsoft.com/office/spreadsheetml/2009/9/main" objectType="CheckBox" checked="Checked" fmlaLink="AA4" lockText="1" noThreeD="1"/>
</file>

<file path=xl/ctrlProps/ctrlProp6.xml><?xml version="1.0" encoding="utf-8"?>
<formControlPr xmlns="http://schemas.microsoft.com/office/spreadsheetml/2009/9/main" objectType="CheckBox" fmlaLink="AA6" lockText="1" noThreeD="1"/>
</file>

<file path=xl/ctrlProps/ctrlProp7.xml><?xml version="1.0" encoding="utf-8"?>
<formControlPr xmlns="http://schemas.microsoft.com/office/spreadsheetml/2009/9/main" objectType="CheckBox" fmlaLink="AA7"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457200</xdr:colOff>
          <xdr:row>29</xdr:row>
          <xdr:rowOff>0</xdr:rowOff>
        </xdr:from>
        <xdr:to>
          <xdr:col>2</xdr:col>
          <xdr:colOff>0</xdr:colOff>
          <xdr:row>30</xdr:row>
          <xdr:rowOff>28575</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C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30</xdr:row>
          <xdr:rowOff>0</xdr:rowOff>
        </xdr:from>
        <xdr:to>
          <xdr:col>2</xdr:col>
          <xdr:colOff>0</xdr:colOff>
          <xdr:row>31</xdr:row>
          <xdr:rowOff>28575</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C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31</xdr:row>
          <xdr:rowOff>0</xdr:rowOff>
        </xdr:from>
        <xdr:to>
          <xdr:col>2</xdr:col>
          <xdr:colOff>0</xdr:colOff>
          <xdr:row>32</xdr:row>
          <xdr:rowOff>28575</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C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33</xdr:row>
          <xdr:rowOff>0</xdr:rowOff>
        </xdr:from>
        <xdr:to>
          <xdr:col>2</xdr:col>
          <xdr:colOff>0</xdr:colOff>
          <xdr:row>34</xdr:row>
          <xdr:rowOff>28575</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C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32</xdr:row>
          <xdr:rowOff>0</xdr:rowOff>
        </xdr:from>
        <xdr:to>
          <xdr:col>2</xdr:col>
          <xdr:colOff>0</xdr:colOff>
          <xdr:row>33</xdr:row>
          <xdr:rowOff>28575</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C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34</xdr:row>
          <xdr:rowOff>0</xdr:rowOff>
        </xdr:from>
        <xdr:to>
          <xdr:col>2</xdr:col>
          <xdr:colOff>0</xdr:colOff>
          <xdr:row>35</xdr:row>
          <xdr:rowOff>28575</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C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457200</xdr:colOff>
          <xdr:row>35</xdr:row>
          <xdr:rowOff>0</xdr:rowOff>
        </xdr:from>
        <xdr:to>
          <xdr:col>2</xdr:col>
          <xdr:colOff>0</xdr:colOff>
          <xdr:row>36</xdr:row>
          <xdr:rowOff>28575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C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14</xdr:col>
      <xdr:colOff>0</xdr:colOff>
      <xdr:row>1</xdr:row>
      <xdr:rowOff>0</xdr:rowOff>
    </xdr:from>
    <xdr:to>
      <xdr:col>18</xdr:col>
      <xdr:colOff>752475</xdr:colOff>
      <xdr:row>13</xdr:row>
      <xdr:rowOff>0</xdr:rowOff>
    </xdr:to>
    <xdr:sp macro="" textlink="">
      <xdr:nvSpPr>
        <xdr:cNvPr id="2" name="Textfeld 1">
          <a:extLst>
            <a:ext uri="{FF2B5EF4-FFF2-40B4-BE49-F238E27FC236}">
              <a16:creationId xmlns:a16="http://schemas.microsoft.com/office/drawing/2014/main" id="{5DBEFA6E-7422-D704-5731-33740475513C}"/>
            </a:ext>
          </a:extLst>
        </xdr:cNvPr>
        <xdr:cNvSpPr txBox="1"/>
      </xdr:nvSpPr>
      <xdr:spPr>
        <a:xfrm>
          <a:off x="13382625" y="190500"/>
          <a:ext cx="3800475" cy="2286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Weitere Funktionen</a:t>
          </a:r>
          <a:r>
            <a:rPr lang="de-DE" sz="1100" b="1" baseline="0"/>
            <a:t> freischalten</a:t>
          </a:r>
        </a:p>
        <a:p>
          <a:endParaRPr lang="de-DE" sz="1100" b="1" baseline="0"/>
        </a:p>
        <a:p>
          <a:r>
            <a:rPr lang="de-DE" sz="1100" b="0" baseline="0"/>
            <a:t>Sie können weitere Funktionen durch das Einblenden von Spalten freischalten. Wie Sie Spalten in Excel sichr machen, können Sie im Link unterhalb dieses Fensters nachlesen.</a:t>
          </a:r>
        </a:p>
        <a:p>
          <a:endParaRPr lang="de-DE" sz="1100" b="0" baseline="0"/>
        </a:p>
        <a:p>
          <a:r>
            <a:rPr lang="de-DE" sz="1100" b="1" baseline="0"/>
            <a:t>Funktion Zuschläge:</a:t>
          </a:r>
        </a:p>
        <a:p>
          <a:pPr marL="171450" indent="-171450">
            <a:buFont typeface="Arial" panose="020B0604020202020204" pitchFamily="34" charset="0"/>
            <a:buChar char="•"/>
          </a:pPr>
          <a:r>
            <a:rPr lang="de-DE" sz="1100" b="0"/>
            <a:t>Spalten I,</a:t>
          </a:r>
          <a:r>
            <a:rPr lang="de-DE" sz="1100" b="0" baseline="0"/>
            <a:t> J und K auf dem Blatt Gesamt einblenden</a:t>
          </a:r>
        </a:p>
        <a:p>
          <a:pPr marL="171450" indent="-171450">
            <a:buFont typeface="Arial" panose="020B0604020202020204" pitchFamily="34" charset="0"/>
            <a:buChar char="•"/>
          </a:pPr>
          <a:r>
            <a:rPr lang="de-DE" sz="1100" b="0" baseline="0"/>
            <a:t>Spalten O und P auf den Monatsblättern einblenden</a:t>
          </a:r>
        </a:p>
        <a:p>
          <a:endParaRPr lang="de-DE" sz="1100" b="0" baseline="0"/>
        </a:p>
        <a:p>
          <a:r>
            <a:rPr lang="de-DE" sz="1100" b="1" baseline="0"/>
            <a:t>Funktion geteilter Dienst:</a:t>
          </a:r>
        </a:p>
        <a:p>
          <a:pPr marL="171450" indent="-171450">
            <a:buFont typeface="Arial" panose="020B0604020202020204" pitchFamily="34" charset="0"/>
            <a:buChar char="•"/>
          </a:pPr>
          <a:r>
            <a:rPr lang="de-DE" sz="1100" b="0"/>
            <a:t>Spalten G bis J auf den Monatsblättern einblenden</a:t>
          </a:r>
        </a:p>
      </xdr:txBody>
    </xdr:sp>
    <xdr:clientData/>
  </xdr:twoCellAnchor>
  <xdr:twoCellAnchor>
    <xdr:from>
      <xdr:col>14</xdr:col>
      <xdr:colOff>0</xdr:colOff>
      <xdr:row>16</xdr:row>
      <xdr:rowOff>0</xdr:rowOff>
    </xdr:from>
    <xdr:to>
      <xdr:col>19</xdr:col>
      <xdr:colOff>0</xdr:colOff>
      <xdr:row>24</xdr:row>
      <xdr:rowOff>0</xdr:rowOff>
    </xdr:to>
    <xdr:sp macro="" textlink="">
      <xdr:nvSpPr>
        <xdr:cNvPr id="3" name="Textfeld 2">
          <a:extLst>
            <a:ext uri="{FF2B5EF4-FFF2-40B4-BE49-F238E27FC236}">
              <a16:creationId xmlns:a16="http://schemas.microsoft.com/office/drawing/2014/main" id="{D28053C5-F5F4-EC14-72DD-A55B6E357300}"/>
            </a:ext>
          </a:extLst>
        </xdr:cNvPr>
        <xdr:cNvSpPr txBox="1"/>
      </xdr:nvSpPr>
      <xdr:spPr>
        <a:xfrm>
          <a:off x="13382625" y="3048000"/>
          <a:ext cx="3810000" cy="1524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b="1"/>
            <a:t>Welche zusätzlichen Bereiche kann ich bearbeiten?</a:t>
          </a:r>
        </a:p>
        <a:p>
          <a:endParaRPr lang="de-DE" sz="1100" b="1"/>
        </a:p>
        <a:p>
          <a:r>
            <a:rPr lang="de-DE" sz="1100" b="0"/>
            <a:t>Auf den Monatsblättern können Sie folgende Bereiche zusätzlich</a:t>
          </a:r>
          <a:r>
            <a:rPr lang="de-DE" sz="1100" b="0" baseline="0"/>
            <a:t> für freie Inhalte nutzen:</a:t>
          </a:r>
        </a:p>
        <a:p>
          <a:endParaRPr lang="de-DE" sz="1100" b="0" baseline="0"/>
        </a:p>
        <a:p>
          <a:pPr marL="171450" indent="-171450">
            <a:buFont typeface="Arial" panose="020B0604020202020204" pitchFamily="34" charset="0"/>
            <a:buChar char="•"/>
          </a:pPr>
          <a:r>
            <a:rPr lang="de-DE" sz="1100" b="0" baseline="0"/>
            <a:t>Spalte Q</a:t>
          </a:r>
        </a:p>
        <a:p>
          <a:pPr marL="171450" indent="-171450">
            <a:buFont typeface="Arial" panose="020B0604020202020204" pitchFamily="34" charset="0"/>
            <a:buChar char="•"/>
          </a:pPr>
          <a:r>
            <a:rPr lang="de-DE" sz="1100" b="0" baseline="0"/>
            <a:t>Zeilen 34 bis 40</a:t>
          </a:r>
        </a:p>
        <a:p>
          <a:pPr marL="171450" indent="-171450">
            <a:buFont typeface="Arial" panose="020B0604020202020204" pitchFamily="34" charset="0"/>
            <a:buChar char="•"/>
          </a:pPr>
          <a:r>
            <a:rPr lang="de-DE" sz="1100" b="0" baseline="0"/>
            <a:t>Spaltenüberschriften</a:t>
          </a:r>
          <a:endParaRPr lang="de-DE" sz="1100" b="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756000</xdr:colOff>
      <xdr:row>40</xdr:row>
      <xdr:rowOff>190499</xdr:rowOff>
    </xdr:to>
    <xdr:sp macro="" textlink="">
      <xdr:nvSpPr>
        <xdr:cNvPr id="3" name="Textfeld 2">
          <a:extLst>
            <a:ext uri="{FF2B5EF4-FFF2-40B4-BE49-F238E27FC236}">
              <a16:creationId xmlns:a16="http://schemas.microsoft.com/office/drawing/2014/main" id="{00000000-0008-0000-0D00-000003000000}"/>
            </a:ext>
          </a:extLst>
        </xdr:cNvPr>
        <xdr:cNvSpPr txBox="1"/>
      </xdr:nvSpPr>
      <xdr:spPr>
        <a:xfrm>
          <a:off x="0" y="0"/>
          <a:ext cx="5328000" cy="7810499"/>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2400" b="1" i="0" baseline="0">
              <a:solidFill>
                <a:sysClr val="windowText" lastClr="000000"/>
              </a:solidFill>
            </a:rPr>
            <a:t>Notwendige Angaben vor der Nutzung</a:t>
          </a:r>
          <a:endParaRPr lang="de-DE" sz="2400" b="1" i="0">
            <a:solidFill>
              <a:sysClr val="windowText" lastClr="000000"/>
            </a:solidFill>
          </a:endParaRPr>
        </a:p>
        <a:p>
          <a:endParaRPr lang="de-DE" sz="1100" b="1" i="0">
            <a:solidFill>
              <a:sysClr val="windowText" lastClr="000000"/>
            </a:solidFill>
          </a:endParaRPr>
        </a:p>
        <a:p>
          <a:r>
            <a:rPr lang="de-DE" sz="1300" b="0" i="0">
              <a:solidFill>
                <a:sysClr val="windowText" lastClr="000000"/>
              </a:solidFill>
            </a:rPr>
            <a:t>Im Vorfeld der Nutzung der Tabelle sind einige Angaben auf dem Tabellenblatt "Gesamt" zu machen. Alle Zeitwerte</a:t>
          </a:r>
          <a:r>
            <a:rPr lang="de-DE" sz="1300" b="0" i="0" baseline="0">
              <a:solidFill>
                <a:sysClr val="windowText" lastClr="000000"/>
              </a:solidFill>
            </a:rPr>
            <a:t> sind an dieser Stelle dezimal einzugeben, also z. B. 7,5 für 7 Stunden und 30 Minuten.</a:t>
          </a:r>
          <a:endParaRPr lang="de-DE" sz="1300" b="0" i="0">
            <a:solidFill>
              <a:sysClr val="windowText" lastClr="000000"/>
            </a:solidFill>
          </a:endParaRPr>
        </a:p>
        <a:p>
          <a:endParaRPr lang="de-DE" sz="1300" b="1" i="0">
            <a:solidFill>
              <a:srgbClr val="FF0000"/>
            </a:solidFill>
          </a:endParaRPr>
        </a:p>
        <a:p>
          <a:r>
            <a:rPr lang="de-DE" sz="1300">
              <a:solidFill>
                <a:srgbClr val="FF0000"/>
              </a:solidFill>
            </a:rPr>
            <a:t>A3</a:t>
          </a:r>
          <a:r>
            <a:rPr lang="de-DE" sz="1300"/>
            <a:t>: </a:t>
          </a:r>
          <a:r>
            <a:rPr lang="de-DE" sz="1300" b="1"/>
            <a:t>Name des Mitarbeiters </a:t>
          </a:r>
          <a:r>
            <a:rPr lang="de-DE" sz="1300"/>
            <a:t>- Dieser wird automatisch auf jedes Monatsblatt übertragen und muss dort nicht erneut eingegeben werden.</a:t>
          </a:r>
        </a:p>
        <a:p>
          <a:endParaRPr lang="de-DE" sz="1300"/>
        </a:p>
        <a:p>
          <a:r>
            <a:rPr lang="de-DE" sz="1300">
              <a:solidFill>
                <a:srgbClr val="FF0000"/>
              </a:solidFill>
            </a:rPr>
            <a:t>B5</a:t>
          </a:r>
          <a:r>
            <a:rPr lang="de-DE" sz="1300"/>
            <a:t>: </a:t>
          </a:r>
          <a:r>
            <a:rPr lang="de-DE" sz="1300" b="1"/>
            <a:t>Urlaubsanspruch pro Jahr</a:t>
          </a:r>
          <a:r>
            <a:rPr lang="de-DE" sz="1300" b="0" baseline="0"/>
            <a:t> - Bei Teilzeit oder einem nicht ganzjährigen Arbeitsverhältnis muss dieser Wert ggf. angepasst werden.</a:t>
          </a:r>
          <a:endParaRPr lang="de-DE" sz="1300" b="1"/>
        </a:p>
        <a:p>
          <a:endParaRPr lang="de-DE" sz="1300"/>
        </a:p>
        <a:p>
          <a:r>
            <a:rPr lang="de-DE" sz="1300">
              <a:solidFill>
                <a:srgbClr val="FF0000"/>
              </a:solidFill>
            </a:rPr>
            <a:t>B7</a:t>
          </a:r>
          <a:r>
            <a:rPr lang="de-DE" sz="1300"/>
            <a:t>: </a:t>
          </a:r>
          <a:r>
            <a:rPr lang="de-DE" sz="1300" b="1"/>
            <a:t>Resturlaub des Vorjahres </a:t>
          </a:r>
          <a:r>
            <a:rPr lang="de-DE" sz="1300"/>
            <a:t>oder aus vorheriger Zeit</a:t>
          </a:r>
        </a:p>
        <a:p>
          <a:endParaRPr lang="de-DE" sz="1300"/>
        </a:p>
        <a:p>
          <a:r>
            <a:rPr lang="de-DE" sz="1300">
              <a:solidFill>
                <a:srgbClr val="FF0000"/>
              </a:solidFill>
            </a:rPr>
            <a:t>B9</a:t>
          </a:r>
          <a:r>
            <a:rPr lang="de-DE" sz="1300"/>
            <a:t>: </a:t>
          </a:r>
          <a:r>
            <a:rPr lang="de-DE" sz="1300" b="1"/>
            <a:t>Überstunden aus Vorjahr </a:t>
          </a:r>
          <a:r>
            <a:rPr lang="de-DE" sz="1300"/>
            <a:t>oder aus vorheriger Zeit</a:t>
          </a:r>
        </a:p>
        <a:p>
          <a:endParaRPr lang="de-DE" sz="1300"/>
        </a:p>
        <a:p>
          <a:r>
            <a:rPr lang="de-DE" sz="1300">
              <a:solidFill>
                <a:srgbClr val="FF0000"/>
              </a:solidFill>
            </a:rPr>
            <a:t>B11 und B13</a:t>
          </a:r>
          <a:r>
            <a:rPr lang="de-DE" sz="1300"/>
            <a:t>: </a:t>
          </a:r>
          <a:r>
            <a:rPr lang="de-DE" sz="1300" b="1"/>
            <a:t>Start und Ende der Berechnungszeit - </a:t>
          </a:r>
          <a:r>
            <a:rPr lang="de-DE" sz="1300"/>
            <a:t>Das Soll außerhalb dieses Zeitraumes wird automatisch</a:t>
          </a:r>
          <a:r>
            <a:rPr lang="de-DE" sz="1300" baseline="0"/>
            <a:t> auf 0 gesetzt</a:t>
          </a:r>
          <a:r>
            <a:rPr lang="de-DE" sz="1300"/>
            <a:t>. Dies ist dann notwendig, wenn der Mitarbeiter nicht bereits am Anfang des Jahres oder bis zum Ende des Jahres beschäftigt wird. Ansonsten sind dort der 1.1. bzw. der 31.12. des jeweiligen Jahres einzutragen.</a:t>
          </a:r>
        </a:p>
        <a:p>
          <a:endParaRPr lang="de-DE" sz="1300"/>
        </a:p>
        <a:p>
          <a:r>
            <a:rPr lang="de-DE" sz="1300">
              <a:solidFill>
                <a:srgbClr val="FF0000"/>
              </a:solidFill>
            </a:rPr>
            <a:t>B15</a:t>
          </a:r>
          <a:r>
            <a:rPr lang="de-DE" sz="1300"/>
            <a:t>: </a:t>
          </a:r>
          <a:r>
            <a:rPr lang="de-DE" sz="1300" b="1">
              <a:solidFill>
                <a:sysClr val="windowText" lastClr="000000"/>
              </a:solidFill>
            </a:rPr>
            <a:t>Regelmäßige wöchentliche Arbeitszeit </a:t>
          </a:r>
          <a:r>
            <a:rPr lang="de-DE" sz="1300"/>
            <a:t>- Diese wird grundsätzlich auf alle Monate angewandt. Ändert sie sich im Laufe des Jahres, muss man dies auf den einzelnen Monatsblättern in den Zellen S20</a:t>
          </a:r>
          <a:r>
            <a:rPr lang="de-DE" sz="1300" baseline="0"/>
            <a:t> bis S26 manuell anpassen.</a:t>
          </a:r>
        </a:p>
        <a:p>
          <a:endParaRPr lang="de-DE" sz="1300"/>
        </a:p>
        <a:p>
          <a:r>
            <a:rPr lang="de-DE" sz="1300">
              <a:solidFill>
                <a:srgbClr val="FF0000"/>
              </a:solidFill>
            </a:rPr>
            <a:t>B30 bis B36</a:t>
          </a:r>
          <a:r>
            <a:rPr lang="de-DE" sz="1300"/>
            <a:t>: </a:t>
          </a:r>
          <a:r>
            <a:rPr lang="de-DE" sz="1300" b="1"/>
            <a:t>Regelmäßige Arbeitstage </a:t>
          </a:r>
          <a:r>
            <a:rPr lang="de-DE" sz="1300"/>
            <a:t>- Hier sind diejenigen Tage auszuwählen, an denen der Mitarbeiter regelmäßig arbeitet. Die wöchentliche Arbeitszeit wird dabei gleichmäßig auf alle Tage verteilt. Ist</a:t>
          </a:r>
          <a:r>
            <a:rPr lang="de-DE" sz="1300" baseline="0"/>
            <a:t> im Betrieb vertraglich eine andere Regelung festgelegt, so muss man dies manuell in den Zellen C30 bis C36 ändern. Das wird dann automatisch auch auf die Monatsblätter übertragen.</a:t>
          </a:r>
        </a:p>
        <a:p>
          <a:endParaRPr lang="de-DE" sz="1300" baseline="0"/>
        </a:p>
        <a:p>
          <a:r>
            <a:rPr lang="de-DE" sz="1300">
              <a:solidFill>
                <a:srgbClr val="FF0000"/>
              </a:solidFill>
              <a:effectLst/>
              <a:latin typeface="+mn-lt"/>
              <a:ea typeface="+mn-ea"/>
              <a:cs typeface="+mn-cs"/>
            </a:rPr>
            <a:t>M2 bis M13</a:t>
          </a:r>
          <a:r>
            <a:rPr lang="de-DE" sz="1300">
              <a:solidFill>
                <a:sysClr val="windowText" lastClr="000000"/>
              </a:solidFill>
              <a:effectLst/>
              <a:latin typeface="+mn-lt"/>
              <a:ea typeface="+mn-ea"/>
              <a:cs typeface="+mn-cs"/>
            </a:rPr>
            <a:t>: </a:t>
          </a:r>
          <a:r>
            <a:rPr lang="de-DE" sz="1300" b="1">
              <a:solidFill>
                <a:sysClr val="windowText" lastClr="000000"/>
              </a:solidFill>
              <a:effectLst/>
              <a:latin typeface="+mn-lt"/>
              <a:ea typeface="+mn-ea"/>
              <a:cs typeface="+mn-cs"/>
            </a:rPr>
            <a:t>Ausgezahlte Überstunden </a:t>
          </a:r>
          <a:r>
            <a:rPr lang="de-DE" sz="1300" b="0">
              <a:solidFill>
                <a:sysClr val="windowText" lastClr="000000"/>
              </a:solidFill>
              <a:effectLst/>
              <a:latin typeface="+mn-lt"/>
              <a:ea typeface="+mn-ea"/>
              <a:cs typeface="+mn-cs"/>
            </a:rPr>
            <a:t>- Die Zellen können Sie während der Nutzung der Tabelle verwenden, um an jedem Monatsende ausgezahlte</a:t>
          </a:r>
          <a:r>
            <a:rPr lang="de-DE" sz="1300" b="0" baseline="0">
              <a:solidFill>
                <a:sysClr val="windowText" lastClr="000000"/>
              </a:solidFill>
              <a:effectLst/>
              <a:latin typeface="+mn-lt"/>
              <a:ea typeface="+mn-ea"/>
              <a:cs typeface="+mn-cs"/>
            </a:rPr>
            <a:t> Überstunden vom Überstundenkonto abziehen zu lassen. </a:t>
          </a:r>
          <a:endParaRPr lang="de-DE" sz="1300" b="0">
            <a:solidFill>
              <a:sysClr val="windowText" lastClr="000000"/>
            </a:solidFill>
          </a:endParaRPr>
        </a:p>
      </xdr:txBody>
    </xdr:sp>
    <xdr:clientData/>
  </xdr:twoCellAnchor>
  <xdr:twoCellAnchor>
    <xdr:from>
      <xdr:col>8</xdr:col>
      <xdr:colOff>0</xdr:colOff>
      <xdr:row>0</xdr:row>
      <xdr:rowOff>0</xdr:rowOff>
    </xdr:from>
    <xdr:to>
      <xdr:col>15</xdr:col>
      <xdr:colOff>3526</xdr:colOff>
      <xdr:row>42</xdr:row>
      <xdr:rowOff>180975</xdr:rowOff>
    </xdr:to>
    <xdr:sp macro="" textlink="">
      <xdr:nvSpPr>
        <xdr:cNvPr id="5" name="Textfeld 4">
          <a:extLst>
            <a:ext uri="{FF2B5EF4-FFF2-40B4-BE49-F238E27FC236}">
              <a16:creationId xmlns:a16="http://schemas.microsoft.com/office/drawing/2014/main" id="{00000000-0008-0000-0D00-000005000000}"/>
            </a:ext>
          </a:extLst>
        </xdr:cNvPr>
        <xdr:cNvSpPr txBox="1"/>
      </xdr:nvSpPr>
      <xdr:spPr>
        <a:xfrm>
          <a:off x="6096000" y="0"/>
          <a:ext cx="5337526" cy="8181975"/>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de-DE" sz="2400" b="1" i="0" u="none" strike="noStrike" kern="0" cap="none" spc="0" normalizeH="0" baseline="0" noProof="0">
              <a:ln>
                <a:noFill/>
              </a:ln>
              <a:solidFill>
                <a:prstClr val="black"/>
              </a:solidFill>
              <a:effectLst/>
              <a:uLnTx/>
              <a:uFillTx/>
              <a:latin typeface="+mn-lt"/>
              <a:ea typeface="+mn-ea"/>
              <a:cs typeface="+mn-cs"/>
            </a:rPr>
            <a:t>Ausfüllen der Monatsblätter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1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prstClr val="black"/>
              </a:solidFill>
              <a:effectLst/>
              <a:uLnTx/>
              <a:uFillTx/>
              <a:latin typeface="+mn-lt"/>
              <a:ea typeface="+mn-ea"/>
              <a:cs typeface="+mn-cs"/>
            </a:rPr>
            <a:t>Bei den täglichen Arbeitszeiten tragen Sie Beginn, Ende und ggf. Pause ein (Spalten D, E und F, ggf. auch G bis J). Der Eintrag in allen drei Zellen muss stets in folgender Form erfolgen: "Stunden:Minuten". Beispiel: 8:45 (Kommen), 17:35 (Gehen) und 0:30 (Pause).</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0" i="0" u="none" strike="noStrike" kern="0" cap="none" spc="0" normalizeH="0" baseline="0" noProof="0">
              <a:ln>
                <a:noFill/>
              </a:ln>
              <a:solidFill>
                <a:srgbClr val="FF0000"/>
              </a:solidFill>
              <a:effectLst/>
              <a:uLnTx/>
              <a:uFillTx/>
              <a:latin typeface="+mn-lt"/>
              <a:ea typeface="+mn-ea"/>
              <a:cs typeface="+mn-cs"/>
            </a:rPr>
            <a:t>Mit den Spalten G bis J ist es möglich, bis zu zwei weitere Male am Tag Zeiten für Kommen und Gehen einzutragen. Diese Spalten sind standardmäßig ausgeblendet. Wie Sie sie einblenden, lesen Sie im Link unter diesem Textfenster.</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srgbClr val="FF0000"/>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300" b="0" i="0" baseline="0">
              <a:solidFill>
                <a:srgbClr val="FF0000"/>
              </a:solidFill>
              <a:effectLst/>
              <a:latin typeface="+mn-lt"/>
              <a:ea typeface="+mn-ea"/>
              <a:cs typeface="+mn-cs"/>
            </a:rPr>
            <a:t>In Spalte C sind nur folgende Angaben zulässig: "Feiertag", "krank", "Urlaub", "Urlaub halber Tag", "Sonderurlaub" und "Überstundenabbau"</a:t>
          </a:r>
          <a:endParaRPr lang="de-DE" sz="1300">
            <a:solidFill>
              <a:srgbClr val="FF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Feiertag</a:t>
          </a:r>
          <a:r>
            <a:rPr kumimoji="0" lang="de-DE" sz="1300" b="0" i="0" u="none" strike="noStrike" kern="0" cap="none" spc="0" normalizeH="0" baseline="0" noProof="0">
              <a:ln>
                <a:noFill/>
              </a:ln>
              <a:solidFill>
                <a:prstClr val="black"/>
              </a:solidFill>
              <a:effectLst/>
              <a:uLnTx/>
              <a:uFillTx/>
              <a:latin typeface="+mn-lt"/>
              <a:ea typeface="+mn-ea"/>
              <a:cs typeface="+mn-cs"/>
            </a:rPr>
            <a:t>: Hier dürfen keine individuellen Bezeichnungen genutzt werden, sondern lediglich der Sammelbegriff "Feiertag". Dabei wird das Soll der Arbeitszeit automatisch auf 0 gesetzt. Möchten Sie Soll und Arbeitszeit mit vollen Stunden ausweisen, können Sie die Korrektur in den Spalten V und W nutzen. Achten Sie dann ggf. darauf, die Zuschläge ebenfalls anzupassen. </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krank</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eaLnBrk="1" fontAlgn="auto" latinLnBrk="0" hangingPunct="1"/>
          <a:r>
            <a:rPr kumimoji="0" lang="de-DE" sz="1300" b="1" i="0" u="none" strike="noStrike" kern="0" cap="none" spc="0" normalizeH="0" baseline="0" noProof="0">
              <a:ln>
                <a:noFill/>
              </a:ln>
              <a:solidFill>
                <a:prstClr val="black"/>
              </a:solidFill>
              <a:effectLst/>
              <a:uLnTx/>
              <a:uFillTx/>
              <a:latin typeface="+mn-lt"/>
              <a:ea typeface="+mn-ea"/>
              <a:cs typeface="+mn-cs"/>
            </a:rPr>
            <a:t>Urlaub</a:t>
          </a:r>
          <a:r>
            <a:rPr kumimoji="0" lang="de-DE" sz="1300" b="0" i="0" u="none" strike="noStrike" kern="0" cap="none" spc="0" normalizeH="0" baseline="0" noProof="0">
              <a:ln>
                <a:noFill/>
              </a:ln>
              <a:solidFill>
                <a:prstClr val="black"/>
              </a:solidFill>
              <a:effectLst/>
              <a:uLnTx/>
              <a:uFillTx/>
              <a:latin typeface="+mn-lt"/>
              <a:ea typeface="+mn-ea"/>
              <a:cs typeface="+mn-cs"/>
            </a:rPr>
            <a:t>: Die Arbeitszeit wird dabei automatisch gleich dem Soll gesetzt, so dass dem Mitarbeiter immer 0 Überstunden berechnet werden. Es wird ein Urlaubstag vom Konto abgezogen. </a:t>
          </a:r>
          <a:r>
            <a:rPr lang="de-DE" sz="1300" b="1">
              <a:solidFill>
                <a:schemeClr val="dk1"/>
              </a:solidFill>
              <a:effectLst/>
              <a:latin typeface="+mn-lt"/>
              <a:ea typeface="+mn-ea"/>
              <a:cs typeface="+mn-cs"/>
            </a:rPr>
            <a:t>Halbe Urlaubstage: </a:t>
          </a:r>
          <a:r>
            <a:rPr lang="de-DE" sz="1300" b="0">
              <a:solidFill>
                <a:schemeClr val="dk1"/>
              </a:solidFill>
              <a:effectLst/>
              <a:latin typeface="+mn-lt"/>
              <a:ea typeface="+mn-ea"/>
              <a:cs typeface="+mn-cs"/>
            </a:rPr>
            <a:t>In</a:t>
          </a:r>
          <a:r>
            <a:rPr lang="de-DE" sz="1300" b="0" baseline="0">
              <a:solidFill>
                <a:schemeClr val="dk1"/>
              </a:solidFill>
              <a:effectLst/>
              <a:latin typeface="+mn-lt"/>
              <a:ea typeface="+mn-ea"/>
              <a:cs typeface="+mn-cs"/>
            </a:rPr>
            <a:t> Spalte C tragen Sie "Urlaub halber Tag" ein. </a:t>
          </a:r>
        </a:p>
        <a:p>
          <a:pPr eaLnBrk="1" fontAlgn="auto" latinLnBrk="0" hangingPunct="1"/>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Sonderurlaub</a:t>
          </a:r>
          <a:r>
            <a:rPr kumimoji="0" lang="de-DE" sz="1300" b="0" i="0" u="none" strike="noStrike" kern="0" cap="none" spc="0" normalizeH="0" baseline="0" noProof="0">
              <a:ln>
                <a:noFill/>
              </a:ln>
              <a:solidFill>
                <a:prstClr val="black"/>
              </a:solidFill>
              <a:effectLst/>
              <a:uLnTx/>
              <a:uFillTx/>
              <a:latin typeface="+mn-lt"/>
              <a:ea typeface="+mn-ea"/>
              <a:cs typeface="+mn-cs"/>
            </a:rPr>
            <a:t>: Die Berechnung der Überstunden findet statt wie bei einem regulären Urlaubstag, wird aber nicht vom Urlaubskonto abgezogen. Auf diese Weise kann man zum Beispiel Bildungsurlaub eintragen, wobei in Spalte N der Grund für den Sonderurlaub vermerkt werden kann.</a:t>
          </a:r>
        </a:p>
        <a:p>
          <a:pPr marL="0" marR="0" lvl="0" indent="0" defTabSz="914400" eaLnBrk="1" fontAlgn="auto" latinLnBrk="0" hangingPunct="1">
            <a:lnSpc>
              <a:spcPct val="100000"/>
            </a:lnSpc>
            <a:spcBef>
              <a:spcPts val="0"/>
            </a:spcBef>
            <a:spcAft>
              <a:spcPts val="0"/>
            </a:spcAft>
            <a:buClrTx/>
            <a:buSzTx/>
            <a:buFontTx/>
            <a:buNone/>
            <a:tabLst/>
            <a:defRPr/>
          </a:pPr>
          <a:endParaRPr kumimoji="0" lang="de-DE" sz="1300" b="0" i="0" u="none" strike="noStrike" kern="0" cap="none" spc="0" normalizeH="0" baseline="0" noProof="0">
            <a:ln>
              <a:noFill/>
            </a:ln>
            <a:solidFill>
              <a:prstClr val="black"/>
            </a:solidFill>
            <a:effectLst/>
            <a:uLnTx/>
            <a:uFillTx/>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de-DE" sz="1300" b="1" i="0" u="none" strike="noStrike" kern="0" cap="none" spc="0" normalizeH="0" baseline="0" noProof="0">
              <a:ln>
                <a:noFill/>
              </a:ln>
              <a:solidFill>
                <a:prstClr val="black"/>
              </a:solidFill>
              <a:effectLst/>
              <a:uLnTx/>
              <a:uFillTx/>
              <a:latin typeface="+mn-lt"/>
              <a:ea typeface="+mn-ea"/>
              <a:cs typeface="+mn-cs"/>
            </a:rPr>
            <a:t>Überstundenabbau: </a:t>
          </a:r>
          <a:r>
            <a:rPr kumimoji="0" lang="de-DE" sz="1300" b="0" i="0" u="none" strike="noStrike" kern="0" cap="none" spc="0" normalizeH="0" baseline="0" noProof="0">
              <a:ln>
                <a:noFill/>
              </a:ln>
              <a:solidFill>
                <a:prstClr val="black"/>
              </a:solidFill>
              <a:effectLst/>
              <a:uLnTx/>
              <a:uFillTx/>
              <a:latin typeface="+mn-lt"/>
              <a:ea typeface="+mn-ea"/>
              <a:cs typeface="+mn-cs"/>
            </a:rPr>
            <a:t>Möchten Sie Überstunden abbauen, tragen Sie dies an dieser Stelle ein (an einem Tag, an dem eigentlich ein Soll zu erfüllen wäre). Es werden dann automatisch Minusstunden berechnet. Alternativ können Sie auch in Spalte E "0:00" eingeben und lassen die anderen Zellen des Tages leer.</a:t>
          </a:r>
          <a:endParaRPr lang="de-DE" sz="1300" b="0"/>
        </a:p>
      </xdr:txBody>
    </xdr:sp>
    <xdr:clientData/>
  </xdr:twoCellAnchor>
  <xdr:twoCellAnchor>
    <xdr:from>
      <xdr:col>16</xdr:col>
      <xdr:colOff>0</xdr:colOff>
      <xdr:row>0</xdr:row>
      <xdr:rowOff>0</xdr:rowOff>
    </xdr:from>
    <xdr:to>
      <xdr:col>22</xdr:col>
      <xdr:colOff>756000</xdr:colOff>
      <xdr:row>42</xdr:row>
      <xdr:rowOff>0</xdr:rowOff>
    </xdr:to>
    <xdr:sp macro="" textlink="">
      <xdr:nvSpPr>
        <xdr:cNvPr id="2" name="Textfeld 1">
          <a:extLst>
            <a:ext uri="{FF2B5EF4-FFF2-40B4-BE49-F238E27FC236}">
              <a16:creationId xmlns:a16="http://schemas.microsoft.com/office/drawing/2014/main" id="{45617AA5-8D2E-4609-8EE0-009A84FF7B8E}"/>
            </a:ext>
          </a:extLst>
        </xdr:cNvPr>
        <xdr:cNvSpPr txBox="1"/>
      </xdr:nvSpPr>
      <xdr:spPr>
        <a:xfrm>
          <a:off x="12192000" y="0"/>
          <a:ext cx="5328000" cy="8001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eaLnBrk="1" fontAlgn="auto" latinLnBrk="0" hangingPunct="1"/>
          <a:r>
            <a:rPr lang="de-DE" sz="2400" b="1" i="0" baseline="0">
              <a:solidFill>
                <a:schemeClr val="dk1"/>
              </a:solidFill>
              <a:effectLst/>
              <a:latin typeface="+mn-lt"/>
              <a:ea typeface="+mn-ea"/>
              <a:cs typeface="+mn-cs"/>
            </a:rPr>
            <a:t>Sonderregelungen</a:t>
          </a:r>
        </a:p>
        <a:p>
          <a:pPr eaLnBrk="1" fontAlgn="auto" latinLnBrk="0" hangingPunct="1"/>
          <a:endParaRPr lang="de-DE" sz="1100" b="1" i="0" baseline="0">
            <a:solidFill>
              <a:schemeClr val="dk1"/>
            </a:solidFill>
            <a:effectLst/>
            <a:latin typeface="+mn-lt"/>
            <a:ea typeface="+mn-ea"/>
            <a:cs typeface="+mn-cs"/>
          </a:endParaRPr>
        </a:p>
        <a:p>
          <a:pPr eaLnBrk="1" fontAlgn="auto" latinLnBrk="0" hangingPunct="1"/>
          <a:r>
            <a:rPr lang="de-DE" sz="1300" b="0" i="0" baseline="0">
              <a:solidFill>
                <a:srgbClr val="FF0000"/>
              </a:solidFill>
              <a:effectLst/>
              <a:latin typeface="+mn-lt"/>
              <a:ea typeface="+mn-ea"/>
              <a:cs typeface="+mn-cs"/>
            </a:rPr>
            <a:t>Mit den Spalten V, W, X und Y können Sie bei besonderen unregelmäßigen Regelungen die Tageswerte in den Spalten K, L, O und P manuell überschreiben.</a:t>
          </a:r>
        </a:p>
        <a:p>
          <a:pPr eaLnBrk="1" fontAlgn="auto" latinLnBrk="0" hangingPunct="1"/>
          <a:endParaRPr lang="de-DE" sz="1300" b="1" i="0" baseline="0">
            <a:solidFill>
              <a:schemeClr val="dk1"/>
            </a:solidFill>
            <a:effectLst/>
            <a:latin typeface="+mn-lt"/>
            <a:ea typeface="+mn-ea"/>
            <a:cs typeface="+mn-cs"/>
          </a:endParaRPr>
        </a:p>
        <a:p>
          <a:pPr eaLnBrk="1" fontAlgn="auto" latinLnBrk="0" hangingPunct="1"/>
          <a:r>
            <a:rPr lang="de-DE" sz="1300" b="1" i="0" baseline="0">
              <a:solidFill>
                <a:schemeClr val="dk1"/>
              </a:solidFill>
              <a:effectLst/>
              <a:latin typeface="+mn-lt"/>
              <a:ea typeface="+mn-ea"/>
              <a:cs typeface="+mn-cs"/>
            </a:rPr>
            <a:t>Kurzarbeit: </a:t>
          </a:r>
          <a:r>
            <a:rPr lang="de-DE" sz="1300">
              <a:solidFill>
                <a:schemeClr val="dk1"/>
              </a:solidFill>
              <a:effectLst/>
              <a:latin typeface="+mn-lt"/>
              <a:ea typeface="+mn-ea"/>
              <a:cs typeface="+mn-cs"/>
            </a:rPr>
            <a:t>Wenn Sie in Kurzarbeit gehen, müssen Sie temporär</a:t>
          </a:r>
          <a:r>
            <a:rPr lang="de-DE" sz="1300" baseline="0">
              <a:solidFill>
                <a:schemeClr val="dk1"/>
              </a:solidFill>
              <a:effectLst/>
              <a:latin typeface="+mn-lt"/>
              <a:ea typeface="+mn-ea"/>
              <a:cs typeface="+mn-cs"/>
            </a:rPr>
            <a:t> die Sollstunden reduzieren. Dafür können Sie auf jedem Monatsblatt für jeden Tag die Sollstunden manuell korrigieren. Benutzen Sie dazu die Spalte W und tragen an den abweichenden Tagen das tatsächliche Soll ein. In Spalte L wird das Soll dadurch automatisch angepasst. In Spalte N können Sie optional die Bemerkung "Kurzarbeit" hinterlegen.</a:t>
          </a:r>
        </a:p>
        <a:p>
          <a:pPr eaLnBrk="1" fontAlgn="auto" latinLnBrk="0" hangingPunct="1"/>
          <a:endParaRPr lang="de-DE" sz="1300">
            <a:effectLst/>
          </a:endParaRPr>
        </a:p>
        <a:p>
          <a:r>
            <a:rPr lang="de-DE" sz="1300" b="1" baseline="0">
              <a:solidFill>
                <a:schemeClr val="dk1"/>
              </a:solidFill>
              <a:effectLst/>
              <a:latin typeface="+mn-lt"/>
              <a:ea typeface="+mn-ea"/>
              <a:cs typeface="+mn-cs"/>
            </a:rPr>
            <a:t>Minijob: </a:t>
          </a:r>
          <a:r>
            <a:rPr lang="de-DE" sz="1300" b="0" baseline="0">
              <a:solidFill>
                <a:schemeClr val="dk1"/>
              </a:solidFill>
              <a:effectLst/>
              <a:latin typeface="+mn-lt"/>
              <a:ea typeface="+mn-ea"/>
              <a:cs typeface="+mn-cs"/>
            </a:rPr>
            <a:t>Bei Minijobs kommt es häufig vor, dass es keine regelmäßige Wochenarbeitszeit gibt, sondern die Arbeitszeit per Monat berechnet wird. Damit bekommen Sie aber in jedem Monat unterschiedliche Tages-Sollstunden. Diese müssen Sie manuell in Spalte W auf den Monatsblättern für jeden Tag eintragen. </a:t>
          </a:r>
          <a:r>
            <a:rPr lang="de-DE" sz="1300" baseline="0">
              <a:solidFill>
                <a:schemeClr val="dk1"/>
              </a:solidFill>
              <a:effectLst/>
              <a:latin typeface="+mn-lt"/>
              <a:ea typeface="+mn-ea"/>
              <a:cs typeface="+mn-cs"/>
            </a:rPr>
            <a:t>In Spalte L wird das Soll dadurch dann automatisch angepasst.</a:t>
          </a:r>
        </a:p>
        <a:p>
          <a:endParaRPr lang="de-DE" sz="1300">
            <a:effectLst/>
          </a:endParaRPr>
        </a:p>
        <a:p>
          <a:pPr eaLnBrk="1" fontAlgn="auto" latinLnBrk="0" hangingPunct="1"/>
          <a:r>
            <a:rPr lang="de-DE" sz="1300" b="1" baseline="0">
              <a:solidFill>
                <a:schemeClr val="dk1"/>
              </a:solidFill>
              <a:effectLst/>
              <a:latin typeface="+mn-lt"/>
              <a:ea typeface="+mn-ea"/>
              <a:cs typeface="+mn-cs"/>
            </a:rPr>
            <a:t>Regelung Heiligabend und Silvester: </a:t>
          </a:r>
          <a:r>
            <a:rPr lang="de-DE" sz="1300" b="0" baseline="0">
              <a:solidFill>
                <a:schemeClr val="dk1"/>
              </a:solidFill>
              <a:effectLst/>
              <a:latin typeface="+mn-lt"/>
              <a:ea typeface="+mn-ea"/>
              <a:cs typeface="+mn-cs"/>
            </a:rPr>
            <a:t>Heiligabend und Silvester sind im Arbeitsrecht als volle Arbeitstage zu behandeln. Sollte Ihr Betrieb Ihnen die Tage als Feiertag schenken, tragen Sie einfach in die entsprechenden Zellen in Spalte C im Monat Dezember "Feiertag" ein. Berechnet Ihr Betrieb die Tage als halbe Arbeitstage, dann können Sie in Spalte W eine Korrektur des Solls auf halbe Tage vornehmen. Nehmen Sie diesen halben Tag Urlaub, tragen Sie in Spalte C "Urlaub halber Tag" ein und korrigieren in Spalte V auch die Arbeitszeit.</a:t>
          </a:r>
        </a:p>
        <a:p>
          <a:pPr eaLnBrk="1" fontAlgn="auto" latinLnBrk="0" hangingPunct="1"/>
          <a:endParaRPr lang="de-DE" sz="1300" b="0" baseline="0">
            <a:solidFill>
              <a:schemeClr val="dk1"/>
            </a:solidFill>
            <a:effectLst/>
            <a:latin typeface="+mn-lt"/>
            <a:ea typeface="+mn-ea"/>
            <a:cs typeface="+mn-cs"/>
          </a:endParaRPr>
        </a:p>
        <a:p>
          <a:r>
            <a:rPr lang="de-DE" sz="1300" b="1" baseline="0">
              <a:solidFill>
                <a:schemeClr val="dk1"/>
              </a:solidFill>
              <a:effectLst/>
              <a:latin typeface="+mn-lt"/>
              <a:ea typeface="+mn-ea"/>
              <a:cs typeface="+mn-cs"/>
            </a:rPr>
            <a:t>Zuschläge: </a:t>
          </a:r>
          <a:r>
            <a:rPr lang="de-DE" sz="1300" b="0" baseline="0">
              <a:solidFill>
                <a:srgbClr val="FF0000"/>
              </a:solidFill>
              <a:effectLst/>
              <a:latin typeface="+mn-lt"/>
              <a:ea typeface="+mn-ea"/>
              <a:cs typeface="+mn-cs"/>
            </a:rPr>
            <a:t>Diese Funktion ist standardmäßig ausgeblendet. Durch das Einblenden der </a:t>
          </a:r>
          <a:r>
            <a:rPr lang="de-DE" sz="1300" b="0">
              <a:solidFill>
                <a:srgbClr val="FF0000"/>
              </a:solidFill>
              <a:effectLst/>
              <a:latin typeface="+mn-lt"/>
              <a:ea typeface="+mn-ea"/>
              <a:cs typeface="+mn-cs"/>
            </a:rPr>
            <a:t>Spalten I,</a:t>
          </a:r>
          <a:r>
            <a:rPr lang="de-DE" sz="1300" b="0" baseline="0">
              <a:solidFill>
                <a:srgbClr val="FF0000"/>
              </a:solidFill>
              <a:effectLst/>
              <a:latin typeface="+mn-lt"/>
              <a:ea typeface="+mn-ea"/>
              <a:cs typeface="+mn-cs"/>
            </a:rPr>
            <a:t> J und K auf dem Blatt "Gesamt" und den Spalten O und P auf den Monatsblättern wird sie freigeschaltet.</a:t>
          </a:r>
          <a:endParaRPr lang="de-DE" sz="1300" b="0" baseline="0">
            <a:solidFill>
              <a:schemeClr val="dk1"/>
            </a:solidFill>
            <a:effectLst/>
            <a:latin typeface="+mn-lt"/>
            <a:ea typeface="+mn-ea"/>
            <a:cs typeface="+mn-cs"/>
          </a:endParaRPr>
        </a:p>
        <a:p>
          <a:r>
            <a:rPr lang="de-DE" sz="1300" b="0" baseline="0">
              <a:solidFill>
                <a:schemeClr val="dk1"/>
              </a:solidFill>
              <a:effectLst/>
              <a:latin typeface="+mn-lt"/>
              <a:ea typeface="+mn-ea"/>
              <a:cs typeface="+mn-cs"/>
            </a:rPr>
            <a:t>Die Tabelle ist im gewissen Rahmen fähig, mit Zuschlägen (Zeit oder Lohn) umzugehen. Der festgelegte Zuschlag für Samstag, Sonntag oder Feiertag ist auf dem Blatt "Gesamt" in den Zellen J30 bis K32 festzulegen. Nachtzuschläge sind nicht möglich. Sollte die Arbeitszeit über Mitternacht hinausreichen, werden die Zuschläge ebenfalls nicht korrekt berechnet und müssen manuell in den Spalten X und Y angepasst werden.</a:t>
          </a:r>
          <a:endParaRPr lang="de-DE"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9</xdr:col>
      <xdr:colOff>0</xdr:colOff>
      <xdr:row>6</xdr:row>
      <xdr:rowOff>0</xdr:rowOff>
    </xdr:to>
    <xdr:sp macro="" textlink="">
      <xdr:nvSpPr>
        <xdr:cNvPr id="2" name="Textfeld 1">
          <a:extLst>
            <a:ext uri="{FF2B5EF4-FFF2-40B4-BE49-F238E27FC236}">
              <a16:creationId xmlns:a16="http://schemas.microsoft.com/office/drawing/2014/main" id="{241686EA-E75C-CD57-98C8-FCE42BC37F73}"/>
            </a:ext>
          </a:extLst>
        </xdr:cNvPr>
        <xdr:cNvSpPr txBox="1"/>
      </xdr:nvSpPr>
      <xdr:spPr>
        <a:xfrm>
          <a:off x="5848350" y="381000"/>
          <a:ext cx="2286000" cy="762000"/>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t>Geben Sie in die Zellen C4 bzw. C7 den Wert ein,</a:t>
          </a:r>
          <a:r>
            <a:rPr lang="de-DE" sz="1100" baseline="0"/>
            <a:t> den Sie umrechnen lassen wollen.</a:t>
          </a:r>
          <a:endParaRPr lang="de-DE"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10</xdr:row>
      <xdr:rowOff>190499</xdr:rowOff>
    </xdr:from>
    <xdr:to>
      <xdr:col>1</xdr:col>
      <xdr:colOff>0</xdr:colOff>
      <xdr:row>21</xdr:row>
      <xdr:rowOff>0</xdr:rowOff>
    </xdr:to>
    <xdr:sp macro="" textlink="">
      <xdr:nvSpPr>
        <xdr:cNvPr id="2" name="Textfeld 1">
          <a:extLst>
            <a:ext uri="{FF2B5EF4-FFF2-40B4-BE49-F238E27FC236}">
              <a16:creationId xmlns:a16="http://schemas.microsoft.com/office/drawing/2014/main" id="{83BD8BB9-33D1-43B6-A5FC-86335CA799E2}"/>
            </a:ext>
          </a:extLst>
        </xdr:cNvPr>
        <xdr:cNvSpPr txBox="1"/>
      </xdr:nvSpPr>
      <xdr:spPr>
        <a:xfrm>
          <a:off x="0" y="2095499"/>
          <a:ext cx="2324100" cy="1905001"/>
        </a:xfrm>
        <a:prstGeom prst="rect">
          <a:avLst/>
        </a:prstGeom>
        <a:solidFill>
          <a:schemeClr val="bg1">
            <a:lumMod val="8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800" b="1"/>
            <a:t>Lizenz</a:t>
          </a:r>
        </a:p>
        <a:p>
          <a:endParaRPr lang="de-DE" sz="1100"/>
        </a:p>
        <a:p>
          <a:r>
            <a:rPr lang="de-DE" sz="1100">
              <a:solidFill>
                <a:srgbClr val="FF0000"/>
              </a:solidFill>
            </a:rPr>
            <a:t>Um die Monate November und Dezember ausfüllen zu können, benötigen Sie eine Lizenz. </a:t>
          </a:r>
          <a:r>
            <a:rPr lang="de-DE" sz="1100">
              <a:solidFill>
                <a:sysClr val="windowText" lastClr="000000"/>
              </a:solidFill>
            </a:rPr>
            <a:t>Alternativ können Sie</a:t>
          </a:r>
          <a:r>
            <a:rPr lang="de-DE" sz="1100" baseline="0">
              <a:solidFill>
                <a:sysClr val="windowText" lastClr="000000"/>
              </a:solidFill>
            </a:rPr>
            <a:t> auch die kostenlose, funktionseingeschränkte Version nutzen. Beides erhalten Sie über den Link unten.</a:t>
          </a:r>
          <a:endParaRPr lang="de-DE" sz="1100">
            <a:solidFill>
              <a:sysClr val="windowText" lastClr="000000"/>
            </a:solidFill>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8" Type="http://schemas.openxmlformats.org/officeDocument/2006/relationships/ctrlProp" Target="../ctrlProps/ctrlProp3.xml"/><Relationship Id="rId3" Type="http://schemas.openxmlformats.org/officeDocument/2006/relationships/printerSettings" Target="../printerSettings/printerSettings13.bin"/><Relationship Id="rId7" Type="http://schemas.openxmlformats.org/officeDocument/2006/relationships/ctrlProp" Target="../ctrlProps/ctrlProp2.xml"/><Relationship Id="rId12" Type="http://schemas.openxmlformats.org/officeDocument/2006/relationships/ctrlProp" Target="../ctrlProps/ctrlProp7.xml"/><Relationship Id="rId2" Type="http://schemas.openxmlformats.org/officeDocument/2006/relationships/hyperlink" Target="https://support.microsoft.com/de-de/office/ein-oder-ausblenden-von-zeilen-oder-spalten-659c2cad-802e-44ee-a614-dde8443579f8" TargetMode="External"/><Relationship Id="rId1" Type="http://schemas.openxmlformats.org/officeDocument/2006/relationships/hyperlink" Target="https://support.microsoft.com/de-de/office/ein-oder-ausblenden-von-zeilen-oder-spalten-659c2cad-802e-44ee-a614-dde8443579f8"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0" Type="http://schemas.openxmlformats.org/officeDocument/2006/relationships/ctrlProp" Target="../ctrlProps/ctrlProp5.xml"/><Relationship Id="rId4" Type="http://schemas.openxmlformats.org/officeDocument/2006/relationships/drawing" Target="../drawings/drawing1.xml"/><Relationship Id="rId9" Type="http://schemas.openxmlformats.org/officeDocument/2006/relationships/ctrlProp" Target="../ctrlProps/ctrlProp4.xml"/></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support.microsoft.com/de-de/office/ein-oder-ausblenden-von-zeilen-oder-spalten-659c2cad-802e-44ee-a614-dde8443579f8" TargetMode="External"/><Relationship Id="rId1" Type="http://schemas.openxmlformats.org/officeDocument/2006/relationships/hyperlink" Target="https://support.microsoft.com/de-de/office/ein-oder-ausblenden-von-zeilen-oder-spalten-659c2cad-802e-44ee-a614-dde8443579f8" TargetMode="External"/><Relationship Id="rId4" Type="http://schemas.openxmlformats.org/officeDocument/2006/relationships/drawing" Target="../drawings/drawing2.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16.xml.rels><?xml version="1.0" encoding="UTF-8" standalone="yes"?>
<Relationships xmlns="http://schemas.openxmlformats.org/package/2006/relationships"><Relationship Id="rId3" Type="http://schemas.openxmlformats.org/officeDocument/2006/relationships/hyperlink" Target="https://www.zeilenabstand.net/arbeitszeiterfassung-in-excel-vorlage-zur-freien-nutzung/" TargetMode="External"/><Relationship Id="rId2" Type="http://schemas.openxmlformats.org/officeDocument/2006/relationships/hyperlink" Target="mailto:info@zeilenabstand.net" TargetMode="External"/><Relationship Id="rId1" Type="http://schemas.openxmlformats.org/officeDocument/2006/relationships/hyperlink" Target="http://www.zeilenabstand.net/" TargetMode="External"/><Relationship Id="rId5" Type="http://schemas.openxmlformats.org/officeDocument/2006/relationships/drawing" Target="../drawings/drawing4.xml"/><Relationship Id="rId4" Type="http://schemas.openxmlformats.org/officeDocument/2006/relationships/hyperlink" Target="https://www.zeilenabstand.net/arbeitszeiterfassung-in-excel-vorlage-zur-freien-nutzung/"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2">
    <tabColor theme="6"/>
    <pageSetUpPr fitToPage="1"/>
  </sheetPr>
  <dimension ref="A1:AA32"/>
  <sheetViews>
    <sheetView zoomScaleNormal="100" workbookViewId="0">
      <selection activeCell="L35" sqref="L35"/>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bestFit="1" customWidth="1"/>
    <col min="15" max="15" width="15" hidden="1" customWidth="1"/>
    <col min="16" max="16" width="15.85546875" hidden="1" customWidth="1"/>
    <col min="18" max="18" width="26.42578125" style="34"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7"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40" t="str">
        <f>TEXT(A2,"MMMM")&amp;" "&amp;YEAR(A2)</f>
        <v>Januar 2026</v>
      </c>
      <c r="T1" s="31"/>
      <c r="U1" s="26" t="s">
        <v>69</v>
      </c>
      <c r="V1" s="32" t="s">
        <v>5</v>
      </c>
      <c r="W1" s="20" t="s">
        <v>59</v>
      </c>
      <c r="X1" s="16" t="s">
        <v>67</v>
      </c>
      <c r="Y1" s="16" t="s">
        <v>68</v>
      </c>
      <c r="Z1" s="34"/>
      <c r="AA1" s="34"/>
    </row>
    <row r="2" spans="1:27" x14ac:dyDescent="0.25">
      <c r="A2" s="33">
        <v>46023</v>
      </c>
      <c r="B2" t="str">
        <f>TEXT(A2,"TTT")</f>
        <v>Do</v>
      </c>
      <c r="C2" s="41"/>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T2" s="35"/>
      <c r="V2" s="11"/>
      <c r="W2" s="11"/>
      <c r="Y2" s="19"/>
    </row>
    <row r="3" spans="1:27" x14ac:dyDescent="0.25">
      <c r="A3" s="33">
        <v>46024</v>
      </c>
      <c r="B3" t="str">
        <f t="shared" ref="B3:B32" si="0">TEXT(A3,"TTT")</f>
        <v>Fr</v>
      </c>
      <c r="C3" s="41"/>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7" x14ac:dyDescent="0.25">
      <c r="A4" s="33">
        <v>46025</v>
      </c>
      <c r="B4" t="str">
        <f t="shared" si="0"/>
        <v>Sa</v>
      </c>
      <c r="C4" s="41"/>
      <c r="D4" s="42"/>
      <c r="E4" s="42"/>
      <c r="F4" s="42"/>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5"/>
      <c r="V4" s="11"/>
      <c r="W4" s="11"/>
      <c r="Y4" s="19"/>
    </row>
    <row r="5" spans="1:27" x14ac:dyDescent="0.25">
      <c r="A5" s="33">
        <v>46026</v>
      </c>
      <c r="B5" t="str">
        <f t="shared" si="0"/>
        <v>So</v>
      </c>
      <c r="C5" s="41"/>
      <c r="D5" s="42"/>
      <c r="E5" s="42"/>
      <c r="F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7" x14ac:dyDescent="0.25">
      <c r="A6" s="33">
        <v>46027</v>
      </c>
      <c r="B6" t="str">
        <f t="shared" si="0"/>
        <v>Mo</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T6" s="35"/>
      <c r="V6" s="11"/>
      <c r="W6" s="11"/>
      <c r="Y6" s="19"/>
    </row>
    <row r="7" spans="1:27" x14ac:dyDescent="0.25">
      <c r="A7" s="33">
        <v>46028</v>
      </c>
      <c r="B7" t="str">
        <f t="shared" si="0"/>
        <v>Di</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Gesamt!B9+Gesamt!E2-Gesamt!M2+Gesamt!J2</f>
        <v>0</v>
      </c>
      <c r="T7" s="35"/>
      <c r="V7" s="11"/>
      <c r="W7" s="11"/>
      <c r="Y7" s="19"/>
    </row>
    <row r="8" spans="1:27" x14ac:dyDescent="0.25">
      <c r="A8" s="33">
        <v>46029</v>
      </c>
      <c r="B8" t="str">
        <f t="shared" si="0"/>
        <v>Mi</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T8" s="35"/>
      <c r="V8" s="11"/>
      <c r="W8" s="11"/>
      <c r="Y8" s="19"/>
    </row>
    <row r="9" spans="1:27" x14ac:dyDescent="0.25">
      <c r="A9" s="33">
        <v>46030</v>
      </c>
      <c r="B9" t="str">
        <f t="shared" si="0"/>
        <v>Do</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7" x14ac:dyDescent="0.25">
      <c r="A10" s="33">
        <v>46031</v>
      </c>
      <c r="B10" t="str">
        <f t="shared" si="0"/>
        <v>Fr</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T10" s="35"/>
      <c r="V10" s="11"/>
      <c r="W10" s="11"/>
      <c r="Y10" s="19"/>
    </row>
    <row r="11" spans="1:27" x14ac:dyDescent="0.25">
      <c r="A11" s="33">
        <v>46032</v>
      </c>
      <c r="B11" t="str">
        <f t="shared" si="0"/>
        <v>Sa</v>
      </c>
      <c r="D11" s="42"/>
      <c r="E11" s="42"/>
      <c r="F11" s="42"/>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1" t="s">
        <v>56</v>
      </c>
      <c r="S11" s="17">
        <f>Gesamt!F2</f>
        <v>0</v>
      </c>
      <c r="T11" s="35"/>
      <c r="V11" s="11"/>
      <c r="W11" s="11"/>
      <c r="Y11" s="19"/>
    </row>
    <row r="12" spans="1:27" x14ac:dyDescent="0.25">
      <c r="A12" s="33">
        <v>46033</v>
      </c>
      <c r="B12" t="str">
        <f t="shared" si="0"/>
        <v>So</v>
      </c>
      <c r="D12" s="42"/>
      <c r="E12" s="42"/>
      <c r="F12" s="42"/>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T12" s="35"/>
      <c r="V12" s="11"/>
      <c r="W12" s="11"/>
      <c r="Y12" s="19"/>
    </row>
    <row r="13" spans="1:27" x14ac:dyDescent="0.25">
      <c r="A13" s="33">
        <v>46034</v>
      </c>
      <c r="B13" t="str">
        <f t="shared" si="0"/>
        <v>Mo</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7" x14ac:dyDescent="0.25">
      <c r="A14" s="33">
        <v>46035</v>
      </c>
      <c r="B14" t="str">
        <f t="shared" si="0"/>
        <v>Di</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T14" s="35"/>
      <c r="V14" s="11"/>
      <c r="W14" s="11"/>
      <c r="Y14" s="19"/>
    </row>
    <row r="15" spans="1:27" x14ac:dyDescent="0.25">
      <c r="A15" s="33">
        <v>46036</v>
      </c>
      <c r="B15" t="str">
        <f t="shared" si="0"/>
        <v>Mi</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Gesamt!B5+Gesamt!B7-Gesamt!G2</f>
        <v>30</v>
      </c>
      <c r="T15" s="35"/>
      <c r="V15" s="11"/>
      <c r="W15" s="11"/>
      <c r="Y15" s="19"/>
    </row>
    <row r="16" spans="1:27" x14ac:dyDescent="0.25">
      <c r="A16" s="33">
        <v>46037</v>
      </c>
      <c r="B16" t="str">
        <f t="shared" si="0"/>
        <v>Do</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R16"/>
      <c r="T16" s="35"/>
      <c r="V16" s="11"/>
      <c r="W16" s="11"/>
      <c r="Y16" s="19"/>
    </row>
    <row r="17" spans="1:25" x14ac:dyDescent="0.25">
      <c r="A17" s="33">
        <v>46038</v>
      </c>
      <c r="B17" t="str">
        <f t="shared" si="0"/>
        <v>Fr</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46039</v>
      </c>
      <c r="B18" t="str">
        <f t="shared" si="0"/>
        <v>Sa</v>
      </c>
      <c r="D18" s="42"/>
      <c r="E18" s="42"/>
      <c r="F18" s="42"/>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46040</v>
      </c>
      <c r="B19" t="str">
        <f t="shared" si="0"/>
        <v>So</v>
      </c>
      <c r="D19" s="42"/>
      <c r="E19" s="42"/>
      <c r="F19" s="42"/>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46041</v>
      </c>
      <c r="B20" t="str">
        <f t="shared" si="0"/>
        <v>Mo</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46042</v>
      </c>
      <c r="B21" t="str">
        <f t="shared" si="0"/>
        <v>Di</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46043</v>
      </c>
      <c r="B22" t="str">
        <f t="shared" si="0"/>
        <v>Mi</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46044</v>
      </c>
      <c r="B23" t="str">
        <f t="shared" si="0"/>
        <v>Do</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46045</v>
      </c>
      <c r="B24" t="str">
        <f t="shared" si="0"/>
        <v>Fr</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46046</v>
      </c>
      <c r="B25" t="str">
        <f t="shared" si="0"/>
        <v>Sa</v>
      </c>
      <c r="D25" s="42"/>
      <c r="E25" s="42"/>
      <c r="F25" s="42"/>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46047</v>
      </c>
      <c r="B26" t="str">
        <f t="shared" si="0"/>
        <v>So</v>
      </c>
      <c r="D26" s="42"/>
      <c r="E26" s="42"/>
      <c r="F26" s="42"/>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46048</v>
      </c>
      <c r="B27" t="str">
        <f t="shared" si="0"/>
        <v>Mo</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46049</v>
      </c>
      <c r="B28" t="str">
        <f t="shared" si="0"/>
        <v>Di</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46050</v>
      </c>
      <c r="B29" t="str">
        <f t="shared" si="0"/>
        <v>Mi</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46051</v>
      </c>
      <c r="B30" t="str">
        <f t="shared" si="0"/>
        <v>Do</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46052</v>
      </c>
      <c r="B31" t="str">
        <f t="shared" si="0"/>
        <v>Fr</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46053</v>
      </c>
      <c r="B32" t="str">
        <f t="shared" si="0"/>
        <v>Sa</v>
      </c>
      <c r="D32" s="42"/>
      <c r="E32" s="42"/>
      <c r="F32" s="42"/>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GV7bFZ86AqSwSU1iIIhffyTc+YGric7HeoBhUOYsTQCUl8mvC9HhX1MC7ckxljscG2TeM/yvkL3TiMXRxehDEA==" saltValue="9tTg5945qd6cpxWuxDVrBg=="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23" priority="1">
      <formula>$C2="Feiertag"</formula>
    </cfRule>
    <cfRule type="expression" dxfId="22" priority="2">
      <formula>WEEKDAY($A2,2)&gt;=6</formula>
    </cfRule>
  </conditionalFormatting>
  <dataValidations count="1">
    <dataValidation type="time" allowBlank="1" showInputMessage="1" showErrorMessage="1" sqref="D2:J32" xr:uid="{A15B84F6-BE50-470E-A469-710AA5D2BFE3}">
      <formula1>0</formula1>
      <formula2>0.999305555555556</formula2>
    </dataValidation>
  </dataValidations>
  <pageMargins left="0.7" right="0.7" top="0.78740157499999996" bottom="0.78740157499999996" header="0.3" footer="0.3"/>
  <pageSetup paperSize="9" scale="7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819BBD62-FC8E-4948-85E8-9D41EC27BF3A}">
          <x14:formula1>
            <xm:f>Anleitung!$AA$1:$AA$6</xm:f>
          </x14:formula1>
          <xm:sqref>C2:C32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Tabelle11">
    <tabColor theme="4"/>
    <pageSetUpPr fitToPage="1"/>
  </sheetPr>
  <dimension ref="A1:Y32"/>
  <sheetViews>
    <sheetView zoomScaleNormal="100" workbookViewId="0">
      <selection activeCell="D38" sqref="D38"/>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Oktober 2026</v>
      </c>
      <c r="T1" s="31"/>
      <c r="U1" s="26" t="s">
        <v>69</v>
      </c>
      <c r="V1" s="32" t="s">
        <v>5</v>
      </c>
      <c r="W1" s="20" t="s">
        <v>59</v>
      </c>
      <c r="X1" s="16" t="s">
        <v>67</v>
      </c>
      <c r="Y1" s="16" t="s">
        <v>68</v>
      </c>
    </row>
    <row r="2" spans="1:25" x14ac:dyDescent="0.25">
      <c r="A2" s="33">
        <v>46296</v>
      </c>
      <c r="B2" t="str">
        <f>TEXT(A2,"TTT")</f>
        <v>Do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46297</v>
      </c>
      <c r="B3" t="str">
        <f t="shared" ref="B3:B32" si="0">TEXT(A3,"TTT")</f>
        <v>Fr</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46298</v>
      </c>
      <c r="B4" t="str">
        <f t="shared" si="0"/>
        <v>Sa</v>
      </c>
      <c r="D4" s="42"/>
      <c r="E4" s="42"/>
      <c r="F4" s="42"/>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46299</v>
      </c>
      <c r="B5" t="str">
        <f t="shared" si="0"/>
        <v>So</v>
      </c>
      <c r="D5" s="42"/>
      <c r="E5" s="42"/>
      <c r="F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46300</v>
      </c>
      <c r="B6" t="str">
        <f t="shared" si="0"/>
        <v>Mo</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46301</v>
      </c>
      <c r="B7" t="str">
        <f t="shared" si="0"/>
        <v>Di</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Gesamt!B9+SUM(Gesamt!E2:E11)-SUM(Gesamt!M2:M11)+SUM(Gesamt!J2:J11)</f>
        <v>0</v>
      </c>
      <c r="T7" s="35"/>
      <c r="V7" s="11"/>
      <c r="W7" s="11"/>
      <c r="Y7" s="19"/>
    </row>
    <row r="8" spans="1:25" x14ac:dyDescent="0.25">
      <c r="A8" s="33">
        <v>46302</v>
      </c>
      <c r="B8" t="str">
        <f t="shared" si="0"/>
        <v>Mi</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46303</v>
      </c>
      <c r="B9" t="str">
        <f t="shared" si="0"/>
        <v>Do</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46304</v>
      </c>
      <c r="B10" t="str">
        <f t="shared" si="0"/>
        <v>Fr</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46305</v>
      </c>
      <c r="B11" t="str">
        <f t="shared" si="0"/>
        <v>Sa</v>
      </c>
      <c r="D11" s="42"/>
      <c r="E11" s="42"/>
      <c r="F11" s="42"/>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SUM(Gesamt!F2:F11)</f>
        <v>0</v>
      </c>
      <c r="T11" s="35"/>
      <c r="V11" s="11"/>
      <c r="W11" s="11"/>
      <c r="Y11" s="19"/>
    </row>
    <row r="12" spans="1:25" x14ac:dyDescent="0.25">
      <c r="A12" s="33">
        <v>46306</v>
      </c>
      <c r="B12" t="str">
        <f t="shared" si="0"/>
        <v>So</v>
      </c>
      <c r="D12" s="42"/>
      <c r="E12" s="42"/>
      <c r="F12" s="42"/>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46307</v>
      </c>
      <c r="B13" t="str">
        <f t="shared" si="0"/>
        <v>Mo</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46308</v>
      </c>
      <c r="B14" t="str">
        <f t="shared" si="0"/>
        <v>Di</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46309</v>
      </c>
      <c r="B15" t="str">
        <f t="shared" si="0"/>
        <v>Mi</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Gesamt!B5+Gesamt!B7-SUM(Gesamt!G2:G11)</f>
        <v>30</v>
      </c>
      <c r="T15" s="35"/>
      <c r="V15" s="11"/>
      <c r="W15" s="11"/>
      <c r="Y15" s="19"/>
    </row>
    <row r="16" spans="1:25" x14ac:dyDescent="0.25">
      <c r="A16" s="33">
        <v>46310</v>
      </c>
      <c r="B16" t="str">
        <f t="shared" si="0"/>
        <v>Do</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46311</v>
      </c>
      <c r="B17" t="str">
        <f t="shared" si="0"/>
        <v>Fr</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46312</v>
      </c>
      <c r="B18" t="str">
        <f t="shared" si="0"/>
        <v>Sa</v>
      </c>
      <c r="D18" s="42"/>
      <c r="E18" s="42"/>
      <c r="F18" s="42"/>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46313</v>
      </c>
      <c r="B19" t="str">
        <f t="shared" si="0"/>
        <v>So</v>
      </c>
      <c r="D19" s="42"/>
      <c r="E19" s="42"/>
      <c r="F19" s="42"/>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46314</v>
      </c>
      <c r="B20" t="str">
        <f t="shared" si="0"/>
        <v>Mo</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46315</v>
      </c>
      <c r="B21" t="str">
        <f t="shared" si="0"/>
        <v>Di</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46316</v>
      </c>
      <c r="B22" t="str">
        <f t="shared" si="0"/>
        <v>Mi</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46317</v>
      </c>
      <c r="B23" t="str">
        <f t="shared" si="0"/>
        <v>Do</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46318</v>
      </c>
      <c r="B24" t="str">
        <f t="shared" si="0"/>
        <v>Fr</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46319</v>
      </c>
      <c r="B25" t="str">
        <f t="shared" si="0"/>
        <v>Sa</v>
      </c>
      <c r="D25" s="42"/>
      <c r="E25" s="42"/>
      <c r="F25" s="42"/>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46320</v>
      </c>
      <c r="B26" t="str">
        <f t="shared" si="0"/>
        <v>So</v>
      </c>
      <c r="D26" s="42"/>
      <c r="E26" s="42"/>
      <c r="F26" s="42"/>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46321</v>
      </c>
      <c r="B27" t="str">
        <f t="shared" si="0"/>
        <v>Mo</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46322</v>
      </c>
      <c r="B28" t="str">
        <f t="shared" si="0"/>
        <v>Di</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46323</v>
      </c>
      <c r="B29" t="str">
        <f t="shared" si="0"/>
        <v>Mi</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46324</v>
      </c>
      <c r="B30" t="str">
        <f t="shared" si="0"/>
        <v>Do</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46325</v>
      </c>
      <c r="B31" t="str">
        <f t="shared" si="0"/>
        <v>Fr</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46326</v>
      </c>
      <c r="B32" t="str">
        <f t="shared" si="0"/>
        <v>Sa</v>
      </c>
      <c r="D32" s="42"/>
      <c r="E32" s="42"/>
      <c r="F32" s="42"/>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6a1TGnK7zPArpRXV+NfUZa5lPHpvzHAgMy6UtTd3pHxJcqVXDRv5ADMiKG6q8u7rvumBpbkcNcY5VvT/HJD21A==" saltValue="9vRJ1Ju4euucwdkB3890Eg=="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5" priority="1">
      <formula>$C2="Feiertag"</formula>
    </cfRule>
    <cfRule type="expression" dxfId="4" priority="2">
      <formula>WEEKDAY($A2,2)&gt;=6</formula>
    </cfRule>
  </conditionalFormatting>
  <dataValidations count="1">
    <dataValidation type="time" allowBlank="1" showInputMessage="1" showErrorMessage="1" sqref="D2:J32" xr:uid="{02E4682C-058E-4048-8A5D-471744F580A0}">
      <formula1>0</formula1>
      <formula2>0.999305555555556</formula2>
    </dataValidation>
  </dataValidations>
  <pageMargins left="0.7" right="0.7" top="0.78740157499999996" bottom="0.78740157499999996" header="0.3" footer="0.3"/>
  <pageSetup paperSize="9" scale="84" orientation="landscape" horizontalDpi="4294967293" verticalDpi="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45EA5EA-80F0-4A6D-8856-0A98D17DC0D9}">
          <x14:formula1>
            <xm:f>Anleitung!$AA$1:$AA$6</xm:f>
          </x14:formula1>
          <xm:sqref>C2:C32</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Tabelle12">
    <tabColor theme="6"/>
    <pageSetUpPr fitToPage="1"/>
  </sheetPr>
  <dimension ref="A1:Y32"/>
  <sheetViews>
    <sheetView zoomScaleNormal="100" workbookViewId="0">
      <selection activeCell="E36" sqref="E36"/>
    </sheetView>
  </sheetViews>
  <sheetFormatPr baseColWidth="10" defaultRowHeight="15" x14ac:dyDescent="0.25"/>
  <cols>
    <col min="1" max="1" width="7.5703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November 2026</v>
      </c>
      <c r="T1" s="31"/>
      <c r="U1" s="26" t="s">
        <v>69</v>
      </c>
      <c r="V1" s="32" t="s">
        <v>5</v>
      </c>
      <c r="W1" s="20" t="s">
        <v>59</v>
      </c>
      <c r="X1" s="16" t="s">
        <v>67</v>
      </c>
      <c r="Y1" s="16" t="s">
        <v>68</v>
      </c>
    </row>
    <row r="2" spans="1:25" x14ac:dyDescent="0.25">
      <c r="A2" s="33">
        <v>46327</v>
      </c>
      <c r="B2" t="str">
        <f>TEXT(A2,"TTT")</f>
        <v>So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46328</v>
      </c>
      <c r="B3" t="str">
        <f t="shared" ref="B3:B31" si="0">TEXT(A3,"TTT")</f>
        <v>Mo</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46329</v>
      </c>
      <c r="B4" t="str">
        <f t="shared" si="0"/>
        <v>Di</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46330</v>
      </c>
      <c r="B5" t="str">
        <f t="shared" si="0"/>
        <v>Mi</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46331</v>
      </c>
      <c r="B6" t="str">
        <f t="shared" si="0"/>
        <v>Do</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46332</v>
      </c>
      <c r="B7" t="str">
        <f t="shared" si="0"/>
        <v>Fr</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Gesamt!B9+SUM(Gesamt!E2:E12)-SUM(Gesamt!M2:M12)+SUM(Gesamt!J2:J12)</f>
        <v>0</v>
      </c>
      <c r="T7" s="35"/>
      <c r="V7" s="11"/>
      <c r="W7" s="11"/>
      <c r="Y7" s="19"/>
    </row>
    <row r="8" spans="1:25" x14ac:dyDescent="0.25">
      <c r="A8" s="33">
        <v>46333</v>
      </c>
      <c r="B8" t="str">
        <f t="shared" si="0"/>
        <v>Sa</v>
      </c>
      <c r="D8" s="42"/>
      <c r="E8" s="42"/>
      <c r="F8" s="42"/>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46334</v>
      </c>
      <c r="B9" t="str">
        <f t="shared" si="0"/>
        <v>So</v>
      </c>
      <c r="D9" s="42"/>
      <c r="E9" s="42"/>
      <c r="F9" s="42"/>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46335</v>
      </c>
      <c r="B10" t="str">
        <f t="shared" si="0"/>
        <v>Mo</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46336</v>
      </c>
      <c r="B11" t="str">
        <f t="shared" si="0"/>
        <v>Di</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SUM(Gesamt!F2:F12)</f>
        <v>0</v>
      </c>
      <c r="T11" s="35"/>
      <c r="V11" s="11"/>
      <c r="W11" s="11"/>
      <c r="Y11" s="19"/>
    </row>
    <row r="12" spans="1:25" x14ac:dyDescent="0.25">
      <c r="A12" s="33">
        <v>46337</v>
      </c>
      <c r="B12" t="str">
        <f t="shared" si="0"/>
        <v>Mi</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46338</v>
      </c>
      <c r="B13" t="str">
        <f t="shared" si="0"/>
        <v>Do</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46339</v>
      </c>
      <c r="B14" t="str">
        <f t="shared" si="0"/>
        <v>Fr</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46340</v>
      </c>
      <c r="B15" t="str">
        <f t="shared" si="0"/>
        <v>Sa</v>
      </c>
      <c r="D15" s="42"/>
      <c r="E15" s="42"/>
      <c r="F15" s="42"/>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Gesamt!B5+Gesamt!B7-SUM(Gesamt!G2:G12)</f>
        <v>30</v>
      </c>
      <c r="T15" s="35"/>
      <c r="V15" s="11"/>
      <c r="W15" s="11"/>
      <c r="Y15" s="19"/>
    </row>
    <row r="16" spans="1:25" x14ac:dyDescent="0.25">
      <c r="A16" s="33">
        <v>46341</v>
      </c>
      <c r="B16" t="str">
        <f t="shared" si="0"/>
        <v>So</v>
      </c>
      <c r="D16" s="42"/>
      <c r="E16" s="42"/>
      <c r="F16" s="42"/>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46342</v>
      </c>
      <c r="B17" t="str">
        <f t="shared" si="0"/>
        <v>Mo</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46343</v>
      </c>
      <c r="B18" t="str">
        <f t="shared" si="0"/>
        <v>Di</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46344</v>
      </c>
      <c r="B19" t="str">
        <f t="shared" si="0"/>
        <v>Mi</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168</v>
      </c>
      <c r="T19" s="35"/>
      <c r="V19" s="11"/>
      <c r="W19" s="11"/>
      <c r="Y19" s="19"/>
    </row>
    <row r="20" spans="1:25" x14ac:dyDescent="0.25">
      <c r="A20" s="33">
        <v>46345</v>
      </c>
      <c r="B20" t="str">
        <f t="shared" si="0"/>
        <v>Do</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46346</v>
      </c>
      <c r="B21" t="str">
        <f t="shared" si="0"/>
        <v>Fr</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46347</v>
      </c>
      <c r="B22" t="str">
        <f t="shared" si="0"/>
        <v>Sa</v>
      </c>
      <c r="D22" s="42"/>
      <c r="E22" s="42"/>
      <c r="F22" s="42"/>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46348</v>
      </c>
      <c r="B23" t="str">
        <f t="shared" si="0"/>
        <v>So</v>
      </c>
      <c r="D23" s="42"/>
      <c r="E23" s="42"/>
      <c r="F23" s="42"/>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46349</v>
      </c>
      <c r="B24" t="str">
        <f t="shared" si="0"/>
        <v>Mo</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46350</v>
      </c>
      <c r="B25" t="str">
        <f t="shared" si="0"/>
        <v>Di</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46351</v>
      </c>
      <c r="B26" t="str">
        <f t="shared" si="0"/>
        <v>Mi</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46352</v>
      </c>
      <c r="B27" t="str">
        <f t="shared" si="0"/>
        <v>Do</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46353</v>
      </c>
      <c r="B28" t="str">
        <f t="shared" si="0"/>
        <v>Fr</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46354</v>
      </c>
      <c r="B29" t="str">
        <f t="shared" si="0"/>
        <v>Sa</v>
      </c>
      <c r="D29" s="42"/>
      <c r="E29" s="42"/>
      <c r="F29" s="42"/>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46355</v>
      </c>
      <c r="B30" t="str">
        <f t="shared" si="0"/>
        <v>So</v>
      </c>
      <c r="D30" s="42"/>
      <c r="E30" s="42"/>
      <c r="F30" s="42"/>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46356</v>
      </c>
      <c r="B31" t="str">
        <f t="shared" si="0"/>
        <v>Mo</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Y32" s="19"/>
    </row>
  </sheetData>
  <sheetProtection algorithmName="SHA-512" hashValue="Pl82mLiAAjjY9+k4P9b1JcwmYPxGsdpZQdABr2BZEuCS/rKso2XbuItiaVxAvtDMNdOkAFppLgjcw5jBubIPcA==" saltValue="EyAhzR4oiGZoES9wzMarzg=="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3" priority="1">
      <formula>$C2="Feiertag"</formula>
    </cfRule>
    <cfRule type="expression" dxfId="2" priority="2">
      <formula>WEEKDAY($A2,2)&gt;=6</formula>
    </cfRule>
  </conditionalFormatting>
  <dataValidations count="1">
    <dataValidation type="time" allowBlank="1" showInputMessage="1" showErrorMessage="1" sqref="D2:J31" xr:uid="{0C77AD95-8695-4D09-AFED-6E3FC9627187}">
      <formula1>0</formula1>
      <formula2>0.999305555555556</formula2>
    </dataValidation>
  </dataValidations>
  <pageMargins left="0.7" right="0.7" top="0.78740157499999996" bottom="0.78740157499999996" header="0.3" footer="0.3"/>
  <pageSetup paperSize="9" scale="83"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CC327BB8-7D87-4A48-ADE3-70624C70AC54}">
          <x14:formula1>
            <xm:f>Anleitung!$AA$1:$AA$6</xm:f>
          </x14:formula1>
          <xm:sqref>C2:C31</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Tabelle13">
    <tabColor theme="4"/>
    <pageSetUpPr fitToPage="1"/>
  </sheetPr>
  <dimension ref="A1:Y33"/>
  <sheetViews>
    <sheetView zoomScaleNormal="100" workbookViewId="0">
      <selection activeCell="E36" sqref="E36"/>
    </sheetView>
  </sheetViews>
  <sheetFormatPr baseColWidth="10" defaultRowHeight="15" x14ac:dyDescent="0.25"/>
  <cols>
    <col min="1" max="1" width="7.28515625" bestFit="1" customWidth="1"/>
    <col min="2" max="2" width="4"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Dezember 2026</v>
      </c>
      <c r="T1" s="31"/>
      <c r="U1" s="26" t="s">
        <v>69</v>
      </c>
      <c r="V1" s="32" t="s">
        <v>5</v>
      </c>
      <c r="W1" s="20" t="s">
        <v>59</v>
      </c>
      <c r="X1" s="16" t="s">
        <v>67</v>
      </c>
      <c r="Y1" s="16" t="s">
        <v>68</v>
      </c>
    </row>
    <row r="2" spans="1:25" x14ac:dyDescent="0.25">
      <c r="A2" s="33">
        <v>46357</v>
      </c>
      <c r="B2" t="str">
        <f>TEXT(A2,"TTT")</f>
        <v>Di</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46358</v>
      </c>
      <c r="B3" t="str">
        <f t="shared" ref="B3:B32" si="0">TEXT(A3,"TTT")</f>
        <v>Mi</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46359</v>
      </c>
      <c r="B4" t="str">
        <f t="shared" si="0"/>
        <v>Do</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46360</v>
      </c>
      <c r="B5" t="str">
        <f t="shared" si="0"/>
        <v>Fr</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46361</v>
      </c>
      <c r="B6" t="str">
        <f t="shared" si="0"/>
        <v>Sa</v>
      </c>
      <c r="D6" s="42"/>
      <c r="E6" s="42"/>
      <c r="F6" s="42"/>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46362</v>
      </c>
      <c r="B7" t="str">
        <f t="shared" si="0"/>
        <v>So</v>
      </c>
      <c r="D7" s="42"/>
      <c r="E7" s="42"/>
      <c r="F7" s="42"/>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1" t="s">
        <v>58</v>
      </c>
      <c r="S7" s="11">
        <f>Gesamt!B9+SUM(Gesamt!E2:E13)-SUM(Gesamt!M2:M13)+SUM(Gesamt!J2:J13)</f>
        <v>0</v>
      </c>
      <c r="T7" s="35"/>
      <c r="V7" s="11"/>
      <c r="W7" s="11"/>
      <c r="Y7" s="19"/>
    </row>
    <row r="8" spans="1:25" x14ac:dyDescent="0.25">
      <c r="A8" s="33">
        <v>46363</v>
      </c>
      <c r="B8" t="str">
        <f t="shared" si="0"/>
        <v>Mo</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46364</v>
      </c>
      <c r="B9" t="str">
        <f t="shared" si="0"/>
        <v>Di</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46365</v>
      </c>
      <c r="B10" t="str">
        <f t="shared" si="0"/>
        <v>Mi</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46366</v>
      </c>
      <c r="B11" t="str">
        <f t="shared" si="0"/>
        <v>Do</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SUM(Gesamt!F2:F13)</f>
        <v>0</v>
      </c>
      <c r="T11" s="35"/>
      <c r="V11" s="11"/>
      <c r="W11" s="11"/>
      <c r="Y11" s="19"/>
    </row>
    <row r="12" spans="1:25" x14ac:dyDescent="0.25">
      <c r="A12" s="33">
        <v>46367</v>
      </c>
      <c r="B12" t="str">
        <f t="shared" si="0"/>
        <v>Fr</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46368</v>
      </c>
      <c r="B13" t="str">
        <f t="shared" si="0"/>
        <v>Sa</v>
      </c>
      <c r="D13" s="42"/>
      <c r="E13" s="42"/>
      <c r="F13" s="42"/>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46369</v>
      </c>
      <c r="B14" t="str">
        <f t="shared" si="0"/>
        <v>So</v>
      </c>
      <c r="D14" s="42"/>
      <c r="E14" s="42"/>
      <c r="F14" s="42"/>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46370</v>
      </c>
      <c r="B15" t="str">
        <f t="shared" si="0"/>
        <v>Mo</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Gesamt!B5+Gesamt!B7-SUM(Gesamt!G2:G13)</f>
        <v>30</v>
      </c>
      <c r="T15" s="35"/>
      <c r="V15" s="11"/>
      <c r="W15" s="11"/>
      <c r="Y15" s="19"/>
    </row>
    <row r="16" spans="1:25" x14ac:dyDescent="0.25">
      <c r="A16" s="33">
        <v>46371</v>
      </c>
      <c r="B16" t="str">
        <f t="shared" si="0"/>
        <v>Di</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46372</v>
      </c>
      <c r="B17" t="str">
        <f t="shared" si="0"/>
        <v>Mi</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46373</v>
      </c>
      <c r="B18" t="str">
        <f t="shared" si="0"/>
        <v>Do</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46374</v>
      </c>
      <c r="B19" t="str">
        <f t="shared" si="0"/>
        <v>Fr</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184</v>
      </c>
      <c r="T19" s="35"/>
      <c r="V19" s="11"/>
      <c r="W19" s="11"/>
      <c r="Y19" s="19"/>
    </row>
    <row r="20" spans="1:25" x14ac:dyDescent="0.25">
      <c r="A20" s="33">
        <v>46375</v>
      </c>
      <c r="B20" t="str">
        <f t="shared" si="0"/>
        <v>Sa</v>
      </c>
      <c r="D20" s="42"/>
      <c r="E20" s="42"/>
      <c r="F20" s="42"/>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46376</v>
      </c>
      <c r="B21" t="str">
        <f t="shared" si="0"/>
        <v>So</v>
      </c>
      <c r="D21" s="42"/>
      <c r="E21" s="42"/>
      <c r="F21" s="42"/>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46377</v>
      </c>
      <c r="B22" t="str">
        <f t="shared" si="0"/>
        <v>Mo</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46378</v>
      </c>
      <c r="B23" t="str">
        <f t="shared" si="0"/>
        <v>Di</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46379</v>
      </c>
      <c r="B24" t="str">
        <f t="shared" si="0"/>
        <v>Mi</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46380</v>
      </c>
      <c r="B25" t="str">
        <f t="shared" si="0"/>
        <v>Do</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46381</v>
      </c>
      <c r="B26" t="str">
        <f t="shared" si="0"/>
        <v>Fr</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46382</v>
      </c>
      <c r="B27" t="str">
        <f t="shared" si="0"/>
        <v>Sa</v>
      </c>
      <c r="D27" s="42"/>
      <c r="E27" s="42"/>
      <c r="F27" s="42"/>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46383</v>
      </c>
      <c r="B28" t="str">
        <f t="shared" si="0"/>
        <v>So</v>
      </c>
      <c r="D28" s="42"/>
      <c r="E28" s="42"/>
      <c r="F28" s="42"/>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46384</v>
      </c>
      <c r="B29" t="str">
        <f t="shared" si="0"/>
        <v>Mo</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46385</v>
      </c>
      <c r="B30" t="str">
        <f t="shared" si="0"/>
        <v>Di</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46386</v>
      </c>
      <c r="B31" t="str">
        <f t="shared" si="0"/>
        <v>Mi</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46387</v>
      </c>
      <c r="B32" t="str">
        <f t="shared" si="0"/>
        <v>Do</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row r="33" spans="1:1" x14ac:dyDescent="0.25">
      <c r="A33" s="33"/>
    </row>
  </sheetData>
  <sheetProtection algorithmName="SHA-512" hashValue="6IOf5Oo6MStsdomIA7c98lJEH0PjxgDCv1GswcQy0eJdlbvHmjYOHlIbCskItQRWwCFQToQ/bPdOuD93mxGdgQ==" saltValue="30fllietRO9ZrlxgJcq+rA=="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1" priority="1">
      <formula>$C2="Feiertag"</formula>
    </cfRule>
    <cfRule type="expression" dxfId="0" priority="2">
      <formula>WEEKDAY($A2,2)&gt;=6</formula>
    </cfRule>
  </conditionalFormatting>
  <dataValidations count="1">
    <dataValidation type="time" allowBlank="1" showInputMessage="1" showErrorMessage="1" sqref="D2:J32" xr:uid="{5BEC8140-C99B-4524-9823-D600317579F9}">
      <formula1>0</formula1>
      <formula2>0.999305555555556</formula2>
    </dataValidation>
  </dataValidations>
  <pageMargins left="0.7" right="0.7" top="0.78740157499999996" bottom="0.78740157499999996" header="0.3" footer="0.3"/>
  <pageSetup paperSize="9" scale="84"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928A3C1-410B-42F4-8AEE-6258BF6AB937}">
          <x14:formula1>
            <xm:f>Anleitung!$AA$1:$AA$6</xm:f>
          </x14:formula1>
          <xm:sqref>C2:C32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Tabelle1">
    <tabColor theme="5"/>
    <pageSetUpPr fitToPage="1"/>
  </sheetPr>
  <dimension ref="A1:AA44"/>
  <sheetViews>
    <sheetView tabSelected="1" zoomScaleNormal="100" workbookViewId="0">
      <selection activeCell="F25" sqref="F25"/>
    </sheetView>
  </sheetViews>
  <sheetFormatPr baseColWidth="10" defaultRowHeight="15" x14ac:dyDescent="0.25"/>
  <cols>
    <col min="1" max="1" width="24.42578125" bestFit="1" customWidth="1"/>
    <col min="2" max="2" width="11.42578125" customWidth="1"/>
    <col min="4" max="4" width="18" bestFit="1" customWidth="1"/>
    <col min="5" max="5" width="13.140625" bestFit="1" customWidth="1"/>
    <col min="9" max="9" width="0" hidden="1" customWidth="1"/>
    <col min="10" max="10" width="15" hidden="1" customWidth="1"/>
    <col min="11" max="11" width="15.85546875" hidden="1" customWidth="1"/>
    <col min="13" max="13" width="22.85546875" bestFit="1" customWidth="1"/>
    <col min="15" max="16" width="11.42578125" customWidth="1"/>
    <col min="27" max="27" width="7.5703125" hidden="1" customWidth="1"/>
  </cols>
  <sheetData>
    <row r="1" spans="1:27" x14ac:dyDescent="0.25">
      <c r="A1" s="3" t="s">
        <v>40</v>
      </c>
      <c r="B1" s="13"/>
      <c r="E1" s="14" t="s">
        <v>24</v>
      </c>
      <c r="F1" s="14" t="s">
        <v>21</v>
      </c>
      <c r="G1" s="14" t="s">
        <v>22</v>
      </c>
      <c r="H1" s="3" t="s">
        <v>5</v>
      </c>
      <c r="I1" s="15"/>
      <c r="J1" s="3" t="s">
        <v>67</v>
      </c>
      <c r="K1" s="3" t="s">
        <v>68</v>
      </c>
      <c r="L1" s="15"/>
      <c r="M1" s="16" t="s">
        <v>60</v>
      </c>
      <c r="AA1" s="1" t="b">
        <v>1</v>
      </c>
    </row>
    <row r="2" spans="1:27" x14ac:dyDescent="0.25">
      <c r="D2" s="4" t="s">
        <v>9</v>
      </c>
      <c r="E2" s="11">
        <f>Jan!S5</f>
        <v>0</v>
      </c>
      <c r="F2" s="17">
        <f>Jan!S9</f>
        <v>0</v>
      </c>
      <c r="G2">
        <f>Jan!S13</f>
        <v>0</v>
      </c>
      <c r="H2" s="11">
        <f>Jan!S17</f>
        <v>0</v>
      </c>
      <c r="I2" s="11"/>
      <c r="J2" s="11">
        <f>SUM(Jan!O2:'Jan'!O32)</f>
        <v>0</v>
      </c>
      <c r="K2" s="18">
        <f>SUM(Jan!P2:'Jan'!P32)</f>
        <v>0</v>
      </c>
      <c r="L2" s="11"/>
      <c r="M2" s="11">
        <v>0</v>
      </c>
      <c r="AA2" s="1" t="b">
        <v>1</v>
      </c>
    </row>
    <row r="3" spans="1:27" ht="15" customHeight="1" x14ac:dyDescent="0.25">
      <c r="A3" s="48" t="s">
        <v>41</v>
      </c>
      <c r="B3" s="48"/>
      <c r="D3" s="4" t="s">
        <v>10</v>
      </c>
      <c r="E3" s="11">
        <f>Feb!S5</f>
        <v>0</v>
      </c>
      <c r="F3" s="17">
        <f>Feb!S9</f>
        <v>0</v>
      </c>
      <c r="G3">
        <f>Feb!S13</f>
        <v>0</v>
      </c>
      <c r="H3" s="11">
        <f>Feb!S17</f>
        <v>0</v>
      </c>
      <c r="I3" s="11"/>
      <c r="J3" s="11">
        <f>SUM(Feb!O2:'Feb'!O32)</f>
        <v>0</v>
      </c>
      <c r="K3" s="19">
        <f>SUM(Feb!P2:'Feb'!P32)</f>
        <v>0</v>
      </c>
      <c r="L3" s="11"/>
      <c r="M3" s="11">
        <v>0</v>
      </c>
      <c r="AA3" s="1" t="b">
        <v>1</v>
      </c>
    </row>
    <row r="4" spans="1:27" x14ac:dyDescent="0.25">
      <c r="D4" s="4" t="s">
        <v>11</v>
      </c>
      <c r="E4" s="11">
        <f>Mär!S5</f>
        <v>0</v>
      </c>
      <c r="F4" s="17">
        <f>Mär!S9</f>
        <v>0</v>
      </c>
      <c r="G4">
        <f>Mär!S13</f>
        <v>0</v>
      </c>
      <c r="H4" s="11">
        <f>Mär!S17</f>
        <v>0</v>
      </c>
      <c r="I4" s="11"/>
      <c r="J4" s="11">
        <f>SUM(Mär!O2:'Mär'!O32)</f>
        <v>0</v>
      </c>
      <c r="K4" s="19">
        <f>SUM(Mär!P2:'Mär'!P32)</f>
        <v>0</v>
      </c>
      <c r="L4" s="11"/>
      <c r="M4" s="11">
        <v>0</v>
      </c>
      <c r="AA4" s="1" t="b">
        <v>1</v>
      </c>
    </row>
    <row r="5" spans="1:27" x14ac:dyDescent="0.25">
      <c r="A5" s="20" t="s">
        <v>71</v>
      </c>
      <c r="B5" s="43">
        <v>30</v>
      </c>
      <c r="D5" s="4" t="s">
        <v>12</v>
      </c>
      <c r="E5" s="11">
        <f>Apr!S5</f>
        <v>0</v>
      </c>
      <c r="F5" s="17">
        <f>Apr!S9</f>
        <v>0</v>
      </c>
      <c r="G5">
        <f>Apr!S13</f>
        <v>0</v>
      </c>
      <c r="H5" s="11">
        <f>Apr!S17</f>
        <v>0</v>
      </c>
      <c r="I5" s="11"/>
      <c r="J5" s="11">
        <f>SUM(Apr!O2:'Apr'!O32)</f>
        <v>0</v>
      </c>
      <c r="K5" s="19">
        <f>SUM(Apr!P2:'Apr'!P32)</f>
        <v>0</v>
      </c>
      <c r="L5" s="11"/>
      <c r="M5" s="11">
        <v>0</v>
      </c>
      <c r="AA5" s="1" t="b">
        <v>1</v>
      </c>
    </row>
    <row r="6" spans="1:27" x14ac:dyDescent="0.25">
      <c r="D6" s="4" t="s">
        <v>13</v>
      </c>
      <c r="E6" s="11">
        <f>Mai!S5</f>
        <v>0</v>
      </c>
      <c r="F6" s="17">
        <f>Mai!S9</f>
        <v>0</v>
      </c>
      <c r="G6">
        <f>Mai!S13</f>
        <v>0</v>
      </c>
      <c r="H6" s="11">
        <f>Mai!S17</f>
        <v>0</v>
      </c>
      <c r="I6" s="11"/>
      <c r="J6" s="11">
        <f>SUM(Mai!O2:'Mai'!O32)</f>
        <v>0</v>
      </c>
      <c r="K6" s="19">
        <f>SUM(Mai!P2:'Mai'!P32)</f>
        <v>0</v>
      </c>
      <c r="L6" s="11"/>
      <c r="M6" s="11">
        <v>0</v>
      </c>
      <c r="AA6" s="1" t="b">
        <v>0</v>
      </c>
    </row>
    <row r="7" spans="1:27" x14ac:dyDescent="0.25">
      <c r="A7" s="20" t="s">
        <v>29</v>
      </c>
      <c r="B7" s="46">
        <v>0</v>
      </c>
      <c r="D7" s="4" t="s">
        <v>14</v>
      </c>
      <c r="E7" s="11">
        <f>Jun!S5</f>
        <v>0</v>
      </c>
      <c r="F7" s="17">
        <f>Jun!S9</f>
        <v>0</v>
      </c>
      <c r="G7">
        <f>Jun!S13</f>
        <v>0</v>
      </c>
      <c r="H7" s="11">
        <f>Jun!S17</f>
        <v>0</v>
      </c>
      <c r="I7" s="11"/>
      <c r="J7" s="11">
        <f>SUM(Jun!O2:'Jun'!O32)</f>
        <v>0</v>
      </c>
      <c r="K7" s="19">
        <f>SUM(Jun!P2:'Jun'!P32)</f>
        <v>0</v>
      </c>
      <c r="L7" s="11"/>
      <c r="M7" s="11">
        <v>0</v>
      </c>
      <c r="AA7" s="1" t="b">
        <v>0</v>
      </c>
    </row>
    <row r="8" spans="1:27" x14ac:dyDescent="0.25">
      <c r="D8" s="4" t="s">
        <v>15</v>
      </c>
      <c r="E8" s="11">
        <f>Jul!S5</f>
        <v>0</v>
      </c>
      <c r="F8" s="17">
        <f>Jul!S9</f>
        <v>0</v>
      </c>
      <c r="G8">
        <f>Jul!S13</f>
        <v>0</v>
      </c>
      <c r="H8" s="11">
        <f>Jul!S17</f>
        <v>0</v>
      </c>
      <c r="I8" s="11"/>
      <c r="J8" s="11">
        <f>SUM(Jul!O2:'Jul'!O32)</f>
        <v>0</v>
      </c>
      <c r="K8" s="19">
        <f>SUM(Jul!P2:'Jul'!P32)</f>
        <v>0</v>
      </c>
      <c r="L8" s="11"/>
      <c r="M8" s="11">
        <v>0</v>
      </c>
    </row>
    <row r="9" spans="1:27" x14ac:dyDescent="0.25">
      <c r="A9" s="20" t="s">
        <v>28</v>
      </c>
      <c r="B9" s="44">
        <v>0</v>
      </c>
      <c r="D9" s="4" t="s">
        <v>16</v>
      </c>
      <c r="E9" s="11">
        <f>Aug!S5</f>
        <v>0</v>
      </c>
      <c r="F9" s="17">
        <f>Aug!S9</f>
        <v>0</v>
      </c>
      <c r="G9">
        <f>Aug!S13</f>
        <v>0</v>
      </c>
      <c r="H9" s="11">
        <f>Aug!S17</f>
        <v>0</v>
      </c>
      <c r="I9" s="11"/>
      <c r="J9" s="11">
        <f>SUM(Aug!O2:'Aug'!O32)</f>
        <v>0</v>
      </c>
      <c r="K9" s="19">
        <f>SUM(Aug!P2:'Aug'!P32)</f>
        <v>0</v>
      </c>
      <c r="L9" s="11"/>
      <c r="M9" s="11">
        <v>0</v>
      </c>
    </row>
    <row r="10" spans="1:27" x14ac:dyDescent="0.25">
      <c r="D10" s="4" t="s">
        <v>17</v>
      </c>
      <c r="E10" s="11">
        <f>Sep!S5</f>
        <v>0</v>
      </c>
      <c r="F10" s="17">
        <f>Sep!S9</f>
        <v>0</v>
      </c>
      <c r="G10">
        <f>Sep!S13</f>
        <v>0</v>
      </c>
      <c r="H10" s="11">
        <f>Sep!S17</f>
        <v>0</v>
      </c>
      <c r="I10" s="11"/>
      <c r="J10" s="11">
        <f>SUM(Sep!O2:'Sep'!O32)</f>
        <v>0</v>
      </c>
      <c r="K10" s="19">
        <f>SUM(Sep!P2:'Sep'!P32)</f>
        <v>0</v>
      </c>
      <c r="L10" s="11"/>
      <c r="M10" s="11">
        <v>0</v>
      </c>
    </row>
    <row r="11" spans="1:27" x14ac:dyDescent="0.25">
      <c r="A11" s="16" t="s">
        <v>37</v>
      </c>
      <c r="B11" s="45">
        <v>46023</v>
      </c>
      <c r="D11" s="4" t="s">
        <v>18</v>
      </c>
      <c r="E11" s="11">
        <f>Okt!S5</f>
        <v>0</v>
      </c>
      <c r="F11" s="17">
        <f>Okt!S9</f>
        <v>0</v>
      </c>
      <c r="G11">
        <f>Okt!S13</f>
        <v>0</v>
      </c>
      <c r="H11" s="11">
        <f>Okt!S17</f>
        <v>0</v>
      </c>
      <c r="I11" s="11"/>
      <c r="J11" s="11">
        <f>SUM(Okt!O2:'Okt'!O32)</f>
        <v>0</v>
      </c>
      <c r="K11" s="19">
        <f>SUM(Okt!P2:'Okt'!P32)</f>
        <v>0</v>
      </c>
      <c r="L11" s="11"/>
      <c r="M11" s="11">
        <v>0</v>
      </c>
    </row>
    <row r="12" spans="1:27" x14ac:dyDescent="0.25">
      <c r="D12" s="4" t="s">
        <v>19</v>
      </c>
      <c r="E12" s="11">
        <f>Nov!S5</f>
        <v>0</v>
      </c>
      <c r="F12" s="17">
        <f>Nov!S9</f>
        <v>0</v>
      </c>
      <c r="G12">
        <f>Nov!S13</f>
        <v>0</v>
      </c>
      <c r="H12" s="11">
        <f>Nov!S17</f>
        <v>0</v>
      </c>
      <c r="I12" s="11"/>
      <c r="J12" s="11">
        <f>SUM(Nov!O2:'Nov'!O32)</f>
        <v>0</v>
      </c>
      <c r="K12" s="19">
        <f>SUM(Nov!P2:'Nov'!P32)</f>
        <v>0</v>
      </c>
      <c r="L12" s="11"/>
      <c r="M12" s="11">
        <v>0</v>
      </c>
    </row>
    <row r="13" spans="1:27" x14ac:dyDescent="0.25">
      <c r="A13" s="16" t="s">
        <v>52</v>
      </c>
      <c r="B13" s="45">
        <v>46387</v>
      </c>
      <c r="D13" s="4" t="s">
        <v>20</v>
      </c>
      <c r="E13" s="11">
        <f>Dez!S5</f>
        <v>0</v>
      </c>
      <c r="F13" s="17">
        <f>Dez!S9</f>
        <v>0</v>
      </c>
      <c r="G13">
        <f>Dez!S13</f>
        <v>0</v>
      </c>
      <c r="H13" s="11">
        <f>Dez!S17</f>
        <v>0</v>
      </c>
      <c r="I13" s="11"/>
      <c r="J13" s="11">
        <f>SUM(Dez!O2:'Dez'!O32)</f>
        <v>0</v>
      </c>
      <c r="K13" s="19">
        <f>SUM(Dez!P2:'Dez'!P32)</f>
        <v>0</v>
      </c>
      <c r="L13" s="11"/>
      <c r="M13" s="11">
        <v>0</v>
      </c>
    </row>
    <row r="14" spans="1:27" x14ac:dyDescent="0.25">
      <c r="E14" s="11"/>
      <c r="K14" s="18"/>
      <c r="M14" s="11"/>
    </row>
    <row r="15" spans="1:27" x14ac:dyDescent="0.25">
      <c r="A15" s="16" t="s">
        <v>27</v>
      </c>
      <c r="B15" s="44">
        <v>40</v>
      </c>
      <c r="D15" s="21" t="s">
        <v>23</v>
      </c>
      <c r="E15" s="11">
        <f>SUM(E2:E13)</f>
        <v>0</v>
      </c>
      <c r="F15" s="17">
        <f>SUM(F2:F13)</f>
        <v>0</v>
      </c>
      <c r="G15">
        <f>SUM(G2:G13)</f>
        <v>0</v>
      </c>
      <c r="H15" s="11">
        <f>SUM(H2:H13)</f>
        <v>0</v>
      </c>
      <c r="I15" s="11"/>
      <c r="J15" s="11">
        <f>SUM(J2:J13)</f>
        <v>0</v>
      </c>
      <c r="K15" s="18">
        <f>SUM(K2:K13)</f>
        <v>0</v>
      </c>
      <c r="L15" s="11"/>
      <c r="M15" s="11">
        <f>SUM(M2:M13)</f>
        <v>0</v>
      </c>
      <c r="O15" s="49" t="s">
        <v>78</v>
      </c>
      <c r="P15" s="49"/>
      <c r="Q15" s="49"/>
      <c r="R15" s="49"/>
      <c r="S15" s="49"/>
    </row>
    <row r="16" spans="1:27" x14ac:dyDescent="0.25">
      <c r="A16" s="4" t="s">
        <v>9</v>
      </c>
      <c r="B16" s="11">
        <f>Jan!S29</f>
        <v>40</v>
      </c>
    </row>
    <row r="17" spans="1:11" x14ac:dyDescent="0.25">
      <c r="A17" s="4" t="s">
        <v>10</v>
      </c>
      <c r="B17" s="11">
        <f>Feb!S29</f>
        <v>40</v>
      </c>
      <c r="D17" s="22" t="s">
        <v>38</v>
      </c>
      <c r="E17" s="11">
        <f>SUM(E2:E13)+B9-M15+J15</f>
        <v>0</v>
      </c>
    </row>
    <row r="18" spans="1:11" x14ac:dyDescent="0.25">
      <c r="A18" s="4" t="s">
        <v>11</v>
      </c>
      <c r="B18" s="11">
        <f>Mär!S29</f>
        <v>40</v>
      </c>
      <c r="D18" s="21" t="s">
        <v>39</v>
      </c>
      <c r="G18">
        <f>B5+B7-G15</f>
        <v>30</v>
      </c>
    </row>
    <row r="19" spans="1:11" x14ac:dyDescent="0.25">
      <c r="A19" s="4" t="s">
        <v>12</v>
      </c>
      <c r="B19" s="11">
        <f>Apr!S29</f>
        <v>40</v>
      </c>
    </row>
    <row r="20" spans="1:11" x14ac:dyDescent="0.25">
      <c r="A20" s="4" t="s">
        <v>13</v>
      </c>
      <c r="B20" s="11">
        <f>Mai!S29</f>
        <v>40</v>
      </c>
    </row>
    <row r="21" spans="1:11" x14ac:dyDescent="0.25">
      <c r="A21" s="4" t="s">
        <v>14</v>
      </c>
      <c r="B21" s="11">
        <f>Jun!S29</f>
        <v>40</v>
      </c>
    </row>
    <row r="22" spans="1:11" x14ac:dyDescent="0.25">
      <c r="A22" s="4" t="s">
        <v>15</v>
      </c>
      <c r="B22" s="11">
        <f>Jul!S29</f>
        <v>40</v>
      </c>
    </row>
    <row r="23" spans="1:11" x14ac:dyDescent="0.25">
      <c r="A23" s="4" t="s">
        <v>16</v>
      </c>
      <c r="B23" s="11">
        <f>Aug!S29</f>
        <v>40</v>
      </c>
    </row>
    <row r="24" spans="1:11" x14ac:dyDescent="0.25">
      <c r="A24" s="4" t="s">
        <v>17</v>
      </c>
      <c r="B24" s="11">
        <f>Sep!S29</f>
        <v>40</v>
      </c>
    </row>
    <row r="25" spans="1:11" x14ac:dyDescent="0.25">
      <c r="A25" s="4" t="s">
        <v>18</v>
      </c>
      <c r="B25" s="11">
        <f>Okt!S29</f>
        <v>40</v>
      </c>
    </row>
    <row r="26" spans="1:11" x14ac:dyDescent="0.25">
      <c r="A26" s="4" t="s">
        <v>19</v>
      </c>
      <c r="B26" s="11">
        <f>Nov!S29</f>
        <v>40</v>
      </c>
    </row>
    <row r="27" spans="1:11" x14ac:dyDescent="0.25">
      <c r="A27" s="4" t="s">
        <v>20</v>
      </c>
      <c r="B27" s="11">
        <f>Dez!S29</f>
        <v>40</v>
      </c>
    </row>
    <row r="29" spans="1:11" x14ac:dyDescent="0.25">
      <c r="A29" s="16" t="s">
        <v>42</v>
      </c>
      <c r="C29" s="16" t="s">
        <v>6</v>
      </c>
      <c r="J29" s="16" t="s">
        <v>67</v>
      </c>
      <c r="K29" s="16" t="s">
        <v>68</v>
      </c>
    </row>
    <row r="30" spans="1:11" x14ac:dyDescent="0.25">
      <c r="A30" s="4" t="s">
        <v>43</v>
      </c>
      <c r="C30" s="11">
        <f>IF(AA1=TRUE,$B$15/$B$37,0)</f>
        <v>8</v>
      </c>
      <c r="I30" s="4" t="s">
        <v>48</v>
      </c>
      <c r="J30" s="23">
        <v>0</v>
      </c>
      <c r="K30" s="24">
        <v>0</v>
      </c>
    </row>
    <row r="31" spans="1:11" x14ac:dyDescent="0.25">
      <c r="A31" s="4" t="s">
        <v>44</v>
      </c>
      <c r="C31" s="11">
        <f t="shared" ref="C31:C36" si="0">IF(AA2=TRUE,$B$15/$B$37,0)</f>
        <v>8</v>
      </c>
      <c r="I31" s="4" t="s">
        <v>49</v>
      </c>
      <c r="J31" s="23">
        <v>0</v>
      </c>
      <c r="K31" s="24">
        <v>0</v>
      </c>
    </row>
    <row r="32" spans="1:11" x14ac:dyDescent="0.25">
      <c r="A32" s="4" t="s">
        <v>45</v>
      </c>
      <c r="C32" s="11">
        <f t="shared" si="0"/>
        <v>8</v>
      </c>
      <c r="I32" s="4" t="s">
        <v>64</v>
      </c>
      <c r="J32" s="23">
        <v>0</v>
      </c>
      <c r="K32" s="24">
        <v>0</v>
      </c>
    </row>
    <row r="33" spans="1:3" x14ac:dyDescent="0.25">
      <c r="A33" s="4" t="s">
        <v>46</v>
      </c>
      <c r="C33" s="11">
        <f t="shared" si="0"/>
        <v>8</v>
      </c>
    </row>
    <row r="34" spans="1:3" x14ac:dyDescent="0.25">
      <c r="A34" s="4" t="s">
        <v>47</v>
      </c>
      <c r="C34" s="11">
        <f t="shared" si="0"/>
        <v>8</v>
      </c>
    </row>
    <row r="35" spans="1:3" x14ac:dyDescent="0.25">
      <c r="A35" s="4" t="s">
        <v>48</v>
      </c>
      <c r="C35" s="11">
        <f t="shared" si="0"/>
        <v>0</v>
      </c>
    </row>
    <row r="36" spans="1:3" x14ac:dyDescent="0.25">
      <c r="A36" s="4" t="s">
        <v>49</v>
      </c>
      <c r="C36" s="11">
        <f t="shared" si="0"/>
        <v>0</v>
      </c>
    </row>
    <row r="37" spans="1:3" x14ac:dyDescent="0.25">
      <c r="A37" s="25" t="s">
        <v>51</v>
      </c>
      <c r="B37">
        <f>COUNTIF(AA1:AA7,"WAHR")</f>
        <v>5</v>
      </c>
    </row>
    <row r="39" spans="1:3" x14ac:dyDescent="0.25">
      <c r="A39" s="15"/>
    </row>
    <row r="42" spans="1:3" x14ac:dyDescent="0.25">
      <c r="A42" s="15"/>
    </row>
    <row r="44" spans="1:3" x14ac:dyDescent="0.25">
      <c r="A44" s="15"/>
    </row>
  </sheetData>
  <sheetProtection algorithmName="SHA-512" hashValue="W5dmrs19IzhhM+uqxyqqzx1cz/JJwWBWg5rT8QDdWGlrYk9Bo9kYAmDE2DWDgy7u3sfipsKvdrIfR6InqfG+mA==" saltValue="VBW7/mSROR2vqNiIijpLUw==" spinCount="100000" sheet="1" objects="1" scenarios="1" formatCells="0" formatColumns="0"/>
  <protectedRanges>
    <protectedRange sqref="G1:M1" name="Überschriften"/>
    <protectedRange sqref="B5 B7 B9 B11 B13 A3" name="Start"/>
    <protectedRange sqref="M2:M13" name="Ausbezahlen"/>
    <protectedRange sqref="J30:K32" name="Zuschläge"/>
    <protectedRange sqref="B30:C36" name="Arbeitstage"/>
    <protectedRange sqref="B15:B27" name="Arbeitszeit"/>
  </protectedRanges>
  <mergeCells count="2">
    <mergeCell ref="A3:B3"/>
    <mergeCell ref="O15:S15"/>
  </mergeCells>
  <phoneticPr fontId="0" type="noConversion"/>
  <dataValidations count="1">
    <dataValidation operator="greaterThanOrEqual" allowBlank="1" showInputMessage="1" showErrorMessage="1" sqref="B5 B7 B9" xr:uid="{164A8984-050C-4941-85D0-0790FE0C9CFF}"/>
  </dataValidations>
  <hyperlinks>
    <hyperlink ref="O15" r:id="rId1" display="https://support.microsoft.com/de-de/office/ein-oder-ausblenden-von-zeilen-oder-spalten-659c2cad-802e-44ee-a614-dde8443579f8" xr:uid="{20F64352-5903-4FF1-9686-EB5AC486CA4B}"/>
    <hyperlink ref="O15:S15" r:id="rId2" display="Wie blende ich eine Spalte ein oder aus?" xr:uid="{59A36A23-1402-4BF0-A065-28DA4DF8B2CF}"/>
  </hyperlinks>
  <pageMargins left="0.7" right="0.7" top="0.78740157499999996" bottom="0.78740157499999996" header="0.3" footer="0.3"/>
  <pageSetup paperSize="9" scale="77" fitToWidth="0" orientation="landscape" horizontalDpi="4294967293" verticalDpi="0" r:id="rId3"/>
  <ignoredErrors>
    <ignoredError sqref="E3:G16 E2:G2 H2:H15 B37 C30:C36 B16:B27 E18:F18 F17:G17" unlockedFormula="1"/>
  </ignoredErrors>
  <drawing r:id="rId4"/>
  <legacyDrawing r:id="rId5"/>
  <mc:AlternateContent xmlns:mc="http://schemas.openxmlformats.org/markup-compatibility/2006">
    <mc:Choice Requires="x14">
      <controls>
        <mc:AlternateContent xmlns:mc="http://schemas.openxmlformats.org/markup-compatibility/2006">
          <mc:Choice Requires="x14">
            <control shapeId="1025" r:id="rId6" name="Check Box 1">
              <controlPr defaultSize="0" autoFill="0" autoLine="0" autoPict="0">
                <anchor moveWithCells="1">
                  <from>
                    <xdr:col>1</xdr:col>
                    <xdr:colOff>457200</xdr:colOff>
                    <xdr:row>29</xdr:row>
                    <xdr:rowOff>0</xdr:rowOff>
                  </from>
                  <to>
                    <xdr:col>2</xdr:col>
                    <xdr:colOff>0</xdr:colOff>
                    <xdr:row>30</xdr:row>
                    <xdr:rowOff>28575</xdr:rowOff>
                  </to>
                </anchor>
              </controlPr>
            </control>
          </mc:Choice>
        </mc:AlternateContent>
        <mc:AlternateContent xmlns:mc="http://schemas.openxmlformats.org/markup-compatibility/2006">
          <mc:Choice Requires="x14">
            <control shapeId="1026" r:id="rId7" name="Check Box 2">
              <controlPr defaultSize="0" autoFill="0" autoLine="0" autoPict="0">
                <anchor moveWithCells="1">
                  <from>
                    <xdr:col>1</xdr:col>
                    <xdr:colOff>457200</xdr:colOff>
                    <xdr:row>30</xdr:row>
                    <xdr:rowOff>0</xdr:rowOff>
                  </from>
                  <to>
                    <xdr:col>2</xdr:col>
                    <xdr:colOff>0</xdr:colOff>
                    <xdr:row>31</xdr:row>
                    <xdr:rowOff>28575</xdr:rowOff>
                  </to>
                </anchor>
              </controlPr>
            </control>
          </mc:Choice>
        </mc:AlternateContent>
        <mc:AlternateContent xmlns:mc="http://schemas.openxmlformats.org/markup-compatibility/2006">
          <mc:Choice Requires="x14">
            <control shapeId="1027" r:id="rId8" name="Check Box 3">
              <controlPr defaultSize="0" autoFill="0" autoLine="0" autoPict="0">
                <anchor moveWithCells="1">
                  <from>
                    <xdr:col>1</xdr:col>
                    <xdr:colOff>457200</xdr:colOff>
                    <xdr:row>31</xdr:row>
                    <xdr:rowOff>0</xdr:rowOff>
                  </from>
                  <to>
                    <xdr:col>2</xdr:col>
                    <xdr:colOff>0</xdr:colOff>
                    <xdr:row>32</xdr:row>
                    <xdr:rowOff>28575</xdr:rowOff>
                  </to>
                </anchor>
              </controlPr>
            </control>
          </mc:Choice>
        </mc:AlternateContent>
        <mc:AlternateContent xmlns:mc="http://schemas.openxmlformats.org/markup-compatibility/2006">
          <mc:Choice Requires="x14">
            <control shapeId="1028" r:id="rId9" name="Check Box 4">
              <controlPr defaultSize="0" autoFill="0" autoLine="0" autoPict="0">
                <anchor moveWithCells="1">
                  <from>
                    <xdr:col>1</xdr:col>
                    <xdr:colOff>457200</xdr:colOff>
                    <xdr:row>33</xdr:row>
                    <xdr:rowOff>0</xdr:rowOff>
                  </from>
                  <to>
                    <xdr:col>2</xdr:col>
                    <xdr:colOff>0</xdr:colOff>
                    <xdr:row>34</xdr:row>
                    <xdr:rowOff>28575</xdr:rowOff>
                  </to>
                </anchor>
              </controlPr>
            </control>
          </mc:Choice>
        </mc:AlternateContent>
        <mc:AlternateContent xmlns:mc="http://schemas.openxmlformats.org/markup-compatibility/2006">
          <mc:Choice Requires="x14">
            <control shapeId="1029" r:id="rId10" name="Check Box 5">
              <controlPr defaultSize="0" autoFill="0" autoLine="0" autoPict="0">
                <anchor moveWithCells="1">
                  <from>
                    <xdr:col>1</xdr:col>
                    <xdr:colOff>457200</xdr:colOff>
                    <xdr:row>32</xdr:row>
                    <xdr:rowOff>0</xdr:rowOff>
                  </from>
                  <to>
                    <xdr:col>2</xdr:col>
                    <xdr:colOff>0</xdr:colOff>
                    <xdr:row>33</xdr:row>
                    <xdr:rowOff>28575</xdr:rowOff>
                  </to>
                </anchor>
              </controlPr>
            </control>
          </mc:Choice>
        </mc:AlternateContent>
        <mc:AlternateContent xmlns:mc="http://schemas.openxmlformats.org/markup-compatibility/2006">
          <mc:Choice Requires="x14">
            <control shapeId="1030" r:id="rId11" name="Check Box 6">
              <controlPr defaultSize="0" autoFill="0" autoLine="0" autoPict="0">
                <anchor moveWithCells="1">
                  <from>
                    <xdr:col>1</xdr:col>
                    <xdr:colOff>457200</xdr:colOff>
                    <xdr:row>34</xdr:row>
                    <xdr:rowOff>0</xdr:rowOff>
                  </from>
                  <to>
                    <xdr:col>2</xdr:col>
                    <xdr:colOff>0</xdr:colOff>
                    <xdr:row>35</xdr:row>
                    <xdr:rowOff>28575</xdr:rowOff>
                  </to>
                </anchor>
              </controlPr>
            </control>
          </mc:Choice>
        </mc:AlternateContent>
        <mc:AlternateContent xmlns:mc="http://schemas.openxmlformats.org/markup-compatibility/2006">
          <mc:Choice Requires="x14">
            <control shapeId="1031" r:id="rId12" name="Check Box 7">
              <controlPr defaultSize="0" autoFill="0" autoLine="0" autoPict="0">
                <anchor moveWithCells="1">
                  <from>
                    <xdr:col>1</xdr:col>
                    <xdr:colOff>457200</xdr:colOff>
                    <xdr:row>35</xdr:row>
                    <xdr:rowOff>0</xdr:rowOff>
                  </from>
                  <to>
                    <xdr:col>2</xdr:col>
                    <xdr:colOff>0</xdr:colOff>
                    <xdr:row>36</xdr:row>
                    <xdr:rowOff>28575</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87829-06DA-4514-B3ED-A4BB1DEBAE54}">
  <sheetPr codeName="Tabelle14">
    <tabColor rgb="FFFFFF00"/>
  </sheetPr>
  <dimension ref="I1:AA45"/>
  <sheetViews>
    <sheetView showGridLines="0" workbookViewId="0">
      <selection activeCell="N38" sqref="N38"/>
    </sheetView>
  </sheetViews>
  <sheetFormatPr baseColWidth="10" defaultRowHeight="15" x14ac:dyDescent="0.25"/>
  <cols>
    <col min="27" max="27" width="0" hidden="1" customWidth="1"/>
  </cols>
  <sheetData>
    <row r="1" spans="27:27" x14ac:dyDescent="0.25">
      <c r="AA1" t="s">
        <v>64</v>
      </c>
    </row>
    <row r="2" spans="27:27" x14ac:dyDescent="0.25">
      <c r="AA2" t="s">
        <v>62</v>
      </c>
    </row>
    <row r="3" spans="27:27" x14ac:dyDescent="0.25">
      <c r="AA3" t="s">
        <v>22</v>
      </c>
    </row>
    <row r="4" spans="27:27" x14ac:dyDescent="0.25">
      <c r="AA4" t="s">
        <v>61</v>
      </c>
    </row>
    <row r="5" spans="27:27" x14ac:dyDescent="0.25">
      <c r="AA5" t="s">
        <v>63</v>
      </c>
    </row>
    <row r="6" spans="27:27" x14ac:dyDescent="0.25">
      <c r="AA6" t="s">
        <v>65</v>
      </c>
    </row>
    <row r="20" spans="21:21" ht="15" customHeight="1" x14ac:dyDescent="0.25">
      <c r="U20" s="12"/>
    </row>
    <row r="21" spans="21:21" ht="15" customHeight="1" x14ac:dyDescent="0.25">
      <c r="U21" s="12"/>
    </row>
    <row r="44" spans="9:23" x14ac:dyDescent="0.25">
      <c r="Q44" s="49" t="s">
        <v>78</v>
      </c>
      <c r="R44" s="49"/>
      <c r="S44" s="49"/>
      <c r="T44" s="49"/>
      <c r="U44" s="49"/>
      <c r="V44" s="49"/>
      <c r="W44" s="49"/>
    </row>
    <row r="45" spans="9:23" x14ac:dyDescent="0.25">
      <c r="I45" s="49" t="s">
        <v>78</v>
      </c>
      <c r="J45" s="49"/>
      <c r="K45" s="49"/>
      <c r="L45" s="49"/>
      <c r="M45" s="49"/>
      <c r="N45" s="49"/>
      <c r="O45" s="49"/>
    </row>
  </sheetData>
  <sheetProtection algorithmName="SHA-512" hashValue="/mZYu6lFACiUGl8F7j4vqhvA+TJ9+Fn2gdE8FVF2Coay9WdHXCwCHWuhvDw9EN5OkF0CUwOpurOpwgvY6fUv9g==" saltValue="b96wzzCDbriZXpGOqYo4hg==" spinCount="100000" sheet="1" objects="1" scenarios="1" formatCells="0" formatColumns="0"/>
  <mergeCells count="2">
    <mergeCell ref="I45:O45"/>
    <mergeCell ref="Q44:W44"/>
  </mergeCells>
  <hyperlinks>
    <hyperlink ref="I45" r:id="rId1" display="Wie blende ich ein Spalte aus oder ein?" xr:uid="{99D1932C-33A9-4729-8F04-1DD736C456FD}"/>
    <hyperlink ref="Q44" r:id="rId2" display="Wie blende ich ein Spalte aus oder ein?" xr:uid="{7DA142A3-CB9F-49C4-A2EF-C012E9BD09EE}"/>
  </hyperlinks>
  <pageMargins left="0.7" right="0.7" top="0.78740157499999996" bottom="0.78740157499999996" header="0.3" footer="0.3"/>
  <pageSetup paperSize="9" orientation="portrait" horizontalDpi="4294967293" verticalDpi="0" r:id="rId3"/>
  <drawing r:id="rId4"/>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C082F-88C0-471B-8C7F-50C94D68B40E}">
  <sheetPr>
    <tabColor theme="7"/>
  </sheetPr>
  <dimension ref="A1:E7"/>
  <sheetViews>
    <sheetView workbookViewId="0">
      <selection activeCell="N38" sqref="N38"/>
    </sheetView>
  </sheetViews>
  <sheetFormatPr baseColWidth="10" defaultRowHeight="15" x14ac:dyDescent="0.25"/>
  <cols>
    <col min="1" max="1" width="30.5703125" bestFit="1" customWidth="1"/>
  </cols>
  <sheetData>
    <row r="1" spans="1:5" x14ac:dyDescent="0.25">
      <c r="A1" s="6" t="s">
        <v>70</v>
      </c>
    </row>
    <row r="3" spans="1:5" x14ac:dyDescent="0.25">
      <c r="A3" s="7" t="s">
        <v>75</v>
      </c>
      <c r="C3" s="8" t="s">
        <v>72</v>
      </c>
      <c r="E3" s="8" t="s">
        <v>73</v>
      </c>
    </row>
    <row r="4" spans="1:5" x14ac:dyDescent="0.25">
      <c r="C4" s="9">
        <v>0.3125</v>
      </c>
      <c r="D4" s="10" t="s">
        <v>74</v>
      </c>
      <c r="E4" s="11">
        <f>C4*24</f>
        <v>7.5</v>
      </c>
    </row>
    <row r="6" spans="1:5" x14ac:dyDescent="0.25">
      <c r="A6" s="7" t="s">
        <v>76</v>
      </c>
      <c r="C6" s="8" t="s">
        <v>73</v>
      </c>
      <c r="E6" s="8" t="s">
        <v>72</v>
      </c>
    </row>
    <row r="7" spans="1:5" x14ac:dyDescent="0.25">
      <c r="C7" s="11">
        <v>7.5</v>
      </c>
      <c r="D7" s="10" t="s">
        <v>74</v>
      </c>
      <c r="E7" s="9">
        <f>C7/24</f>
        <v>0.3125</v>
      </c>
    </row>
  </sheetData>
  <sheetProtection algorithmName="SHA-512" hashValue="vTAi5VaWRCOXKdX4Us0zL9jHbAULqpRrrvrg0a1Xwk89TM7nlpq9K/ftdMMuON0W1JfiwduUXhP7SccN536N/g==" saltValue="8lOxE1Hg7xnDyIeDcceEcw==" spinCount="100000" sheet="1" objects="1" scenarios="1" formatCells="0" formatColumns="0"/>
  <protectedRanges>
    <protectedRange sqref="C4 C7" name="Bereich1"/>
  </protectedRanges>
  <pageMargins left="0.7" right="0.7" top="0.78740157499999996" bottom="0.78740157499999996"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3715EA-D8E3-48B9-BF48-5A35D35175AA}">
  <sheetPr>
    <tabColor rgb="FFFFFF00"/>
  </sheetPr>
  <dimension ref="A1:A27"/>
  <sheetViews>
    <sheetView workbookViewId="0">
      <selection activeCell="D30" sqref="D30"/>
    </sheetView>
  </sheetViews>
  <sheetFormatPr baseColWidth="10" defaultRowHeight="15" x14ac:dyDescent="0.25"/>
  <cols>
    <col min="1" max="1" width="34.85546875" bestFit="1" customWidth="1"/>
  </cols>
  <sheetData>
    <row r="1" spans="1:1" x14ac:dyDescent="0.25">
      <c r="A1" s="3" t="s">
        <v>30</v>
      </c>
    </row>
    <row r="2" spans="1:1" x14ac:dyDescent="0.25">
      <c r="A2" s="4"/>
    </row>
    <row r="3" spans="1:1" x14ac:dyDescent="0.25">
      <c r="A3" s="5" t="s">
        <v>34</v>
      </c>
    </row>
    <row r="4" spans="1:1" x14ac:dyDescent="0.25">
      <c r="A4" s="5" t="s">
        <v>31</v>
      </c>
    </row>
    <row r="5" spans="1:1" x14ac:dyDescent="0.25">
      <c r="A5" s="4"/>
    </row>
    <row r="6" spans="1:1" x14ac:dyDescent="0.25">
      <c r="A6" s="2" t="s">
        <v>32</v>
      </c>
    </row>
    <row r="7" spans="1:1" x14ac:dyDescent="0.25">
      <c r="A7" s="2" t="s">
        <v>33</v>
      </c>
    </row>
    <row r="8" spans="1:1" x14ac:dyDescent="0.25">
      <c r="A8" s="4"/>
    </row>
    <row r="9" spans="1:1" x14ac:dyDescent="0.25">
      <c r="A9" s="2" t="s">
        <v>53</v>
      </c>
    </row>
    <row r="23" spans="1:1" x14ac:dyDescent="0.25">
      <c r="A23" s="50" t="s">
        <v>55</v>
      </c>
    </row>
    <row r="24" spans="1:1" x14ac:dyDescent="0.25">
      <c r="A24" s="50"/>
    </row>
    <row r="27" spans="1:1" x14ac:dyDescent="0.25">
      <c r="A27" t="s">
        <v>79</v>
      </c>
    </row>
  </sheetData>
  <sheetProtection algorithmName="SHA-512" hashValue="hYbyzBXvKCMzULgFdn2YOyuB7z2jMDVZqPSEkgat33brpCU3roc+g30WP+ITtnDqDjE9ggrdotcAOKAccN7MYA==" saltValue="nLZUeRQnFoxAJD+ltrXVwg==" spinCount="100000" sheet="1" objects="1" scenarios="1" formatCells="0" formatColumns="0"/>
  <protectedRanges>
    <protectedRange sqref="B1:C24" name="Bereich1"/>
  </protectedRanges>
  <mergeCells count="1">
    <mergeCell ref="A23:A24"/>
  </mergeCells>
  <hyperlinks>
    <hyperlink ref="A6" r:id="rId1" xr:uid="{2AD1DFDF-C205-41EA-ABDE-6CD348210E9C}"/>
    <hyperlink ref="A7" r:id="rId2" xr:uid="{404EE076-5139-4E78-953D-7A1ECAABD31E}"/>
    <hyperlink ref="A9" r:id="rId3" xr:uid="{18C12A6C-A28E-47D2-89A9-1F9B99A1188F}"/>
    <hyperlink ref="A23" r:id="rId4" display="Vollversion" xr:uid="{4326C039-B376-41F9-8DF0-CE1AE6233CAE}"/>
  </hyperlinks>
  <pageMargins left="0.7" right="0.7" top="0.78740157499999996" bottom="0.78740157499999996" header="0.3" footer="0.3"/>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Tabelle3">
    <tabColor theme="4"/>
    <pageSetUpPr fitToPage="1"/>
  </sheetPr>
  <dimension ref="A1:Y32"/>
  <sheetViews>
    <sheetView zoomScaleNormal="100" workbookViewId="0">
      <selection activeCell="D35" sqref="D35"/>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ht="15" customHeigh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Februar 2026</v>
      </c>
      <c r="T1" s="31"/>
      <c r="U1" s="26" t="s">
        <v>69</v>
      </c>
      <c r="V1" s="32" t="s">
        <v>5</v>
      </c>
      <c r="W1" s="20" t="s">
        <v>59</v>
      </c>
      <c r="X1" s="16" t="s">
        <v>67</v>
      </c>
      <c r="Y1" s="16" t="s">
        <v>68</v>
      </c>
    </row>
    <row r="2" spans="1:25" x14ac:dyDescent="0.25">
      <c r="A2" s="33">
        <v>46054</v>
      </c>
      <c r="B2" t="str">
        <f>TEXT(A2,"TTT")</f>
        <v>So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46055</v>
      </c>
      <c r="B3" t="str">
        <f t="shared" ref="B3:B29" si="0">TEXT(A3,"TTT")</f>
        <v>Mo</v>
      </c>
      <c r="D3" s="42"/>
      <c r="E3" s="42"/>
      <c r="F3" s="42"/>
      <c r="K3" s="11">
        <f t="shared" ref="K3:K29"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29"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46056</v>
      </c>
      <c r="B4" t="str">
        <f t="shared" si="0"/>
        <v>Di</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46057</v>
      </c>
      <c r="B5" t="str">
        <f t="shared" si="0"/>
        <v>Mi</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46058</v>
      </c>
      <c r="B6" t="str">
        <f t="shared" si="0"/>
        <v>Do</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46059</v>
      </c>
      <c r="B7" t="str">
        <f t="shared" si="0"/>
        <v>Fr</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Gesamt!B9+SUM(Gesamt!E2:E3)-SUM(Gesamt!M2:M3)+SUM(Gesamt!J2:J3)</f>
        <v>0</v>
      </c>
      <c r="T7" s="35"/>
      <c r="V7" s="11"/>
      <c r="W7" s="11"/>
      <c r="Y7" s="19"/>
    </row>
    <row r="8" spans="1:25" x14ac:dyDescent="0.25">
      <c r="A8" s="33">
        <v>46060</v>
      </c>
      <c r="B8" t="str">
        <f t="shared" si="0"/>
        <v>Sa</v>
      </c>
      <c r="D8" s="42"/>
      <c r="E8" s="42"/>
      <c r="F8" s="42"/>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46061</v>
      </c>
      <c r="B9" t="str">
        <f t="shared" si="0"/>
        <v>So</v>
      </c>
      <c r="D9" s="42"/>
      <c r="E9" s="42"/>
      <c r="F9" s="42"/>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46062</v>
      </c>
      <c r="B10" t="str">
        <f t="shared" si="0"/>
        <v>Mo</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46063</v>
      </c>
      <c r="B11" t="str">
        <f t="shared" si="0"/>
        <v>Di</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SUM(Gesamt!F2:F3)</f>
        <v>0</v>
      </c>
      <c r="T11" s="35"/>
      <c r="V11" s="11"/>
      <c r="W11" s="11"/>
      <c r="Y11" s="19"/>
    </row>
    <row r="12" spans="1:25" x14ac:dyDescent="0.25">
      <c r="A12" s="33">
        <v>46064</v>
      </c>
      <c r="B12" t="str">
        <f t="shared" si="0"/>
        <v>Mi</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46065</v>
      </c>
      <c r="B13" t="str">
        <f t="shared" si="0"/>
        <v>Do</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46066</v>
      </c>
      <c r="B14" t="str">
        <f t="shared" si="0"/>
        <v>Fr</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46067</v>
      </c>
      <c r="B15" t="str">
        <f t="shared" si="0"/>
        <v>Sa</v>
      </c>
      <c r="D15" s="42"/>
      <c r="E15" s="42"/>
      <c r="F15" s="42"/>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Gesamt!B5+Gesamt!B7-SUM(Gesamt!G2:G3)</f>
        <v>30</v>
      </c>
      <c r="T15" s="35"/>
      <c r="V15" s="11"/>
      <c r="W15" s="11"/>
      <c r="Y15" s="19"/>
    </row>
    <row r="16" spans="1:25" x14ac:dyDescent="0.25">
      <c r="A16" s="33">
        <v>46068</v>
      </c>
      <c r="B16" t="str">
        <f t="shared" si="0"/>
        <v>So</v>
      </c>
      <c r="D16" s="42"/>
      <c r="E16" s="42"/>
      <c r="F16" s="42"/>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46069</v>
      </c>
      <c r="B17" t="str">
        <f t="shared" si="0"/>
        <v>Mo</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46070</v>
      </c>
      <c r="B18" t="str">
        <f t="shared" si="0"/>
        <v>Di</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46071</v>
      </c>
      <c r="B19" t="str">
        <f t="shared" si="0"/>
        <v>Mi</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160</v>
      </c>
      <c r="T19" s="35"/>
      <c r="V19" s="11"/>
      <c r="W19" s="11"/>
      <c r="Y19" s="19"/>
    </row>
    <row r="20" spans="1:25" x14ac:dyDescent="0.25">
      <c r="A20" s="33">
        <v>46072</v>
      </c>
      <c r="B20" t="str">
        <f t="shared" si="0"/>
        <v>Do</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46073</v>
      </c>
      <c r="B21" t="str">
        <f t="shared" si="0"/>
        <v>Fr</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46074</v>
      </c>
      <c r="B22" t="str">
        <f t="shared" si="0"/>
        <v>Sa</v>
      </c>
      <c r="D22" s="42"/>
      <c r="E22" s="42"/>
      <c r="F22" s="42"/>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46075</v>
      </c>
      <c r="B23" t="str">
        <f t="shared" si="0"/>
        <v>So</v>
      </c>
      <c r="D23" s="42"/>
      <c r="E23" s="42"/>
      <c r="F23" s="42"/>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46076</v>
      </c>
      <c r="B24" t="str">
        <f t="shared" si="0"/>
        <v>Mo</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46077</v>
      </c>
      <c r="B25" t="str">
        <f t="shared" si="0"/>
        <v>Di</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46078</v>
      </c>
      <c r="B26" t="str">
        <f t="shared" si="0"/>
        <v>Mi</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46079</v>
      </c>
      <c r="B27" t="str">
        <f t="shared" si="0"/>
        <v>Do</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46080</v>
      </c>
      <c r="B28" t="str">
        <f t="shared" si="0"/>
        <v>Fr</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46081</v>
      </c>
      <c r="B29" t="str">
        <f t="shared" si="0"/>
        <v>Sa</v>
      </c>
      <c r="D29" s="42"/>
      <c r="E29" s="42"/>
      <c r="F29" s="42"/>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c r="D30" s="42"/>
      <c r="E30" s="42"/>
      <c r="F30" s="42"/>
      <c r="L30" s="11"/>
      <c r="M30" s="11"/>
      <c r="N30" s="11"/>
      <c r="O30" s="11"/>
      <c r="P30" s="11"/>
      <c r="T30" s="35"/>
      <c r="V30" s="11"/>
      <c r="W30" s="11"/>
      <c r="Y30" s="19"/>
    </row>
    <row r="31" spans="1:25" x14ac:dyDescent="0.25">
      <c r="A31" s="33"/>
      <c r="D31" s="42"/>
      <c r="E31" s="42"/>
      <c r="F31" s="42"/>
      <c r="L31" s="11"/>
      <c r="M31" s="11"/>
      <c r="N31" s="11"/>
      <c r="O31" s="11"/>
      <c r="P31" s="11"/>
      <c r="V31" s="11"/>
      <c r="W31" s="11"/>
      <c r="Y31" s="19"/>
    </row>
    <row r="32" spans="1:25" x14ac:dyDescent="0.25">
      <c r="A32" s="33"/>
      <c r="D32" s="42"/>
      <c r="E32" s="42"/>
      <c r="F32" s="42"/>
      <c r="L32" s="11"/>
      <c r="M32" s="11"/>
      <c r="N32" s="11"/>
      <c r="O32" s="11"/>
      <c r="P32" s="11"/>
      <c r="Y32" s="19"/>
    </row>
  </sheetData>
  <sheetProtection algorithmName="SHA-512" hashValue="hu6uhBdCOCJwhY5z0kmZzdCm/UImOjJdpfSrsBMrvUF6Q7gAFlnBFt+BimTNb4/9GmFRADoMb8KaKMObO5dXuA==" saltValue="gJGHkVpdbQV/QT+jljwkNg=="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29">
    <cfRule type="expression" dxfId="21" priority="1">
      <formula>$C2="Feiertag"</formula>
    </cfRule>
    <cfRule type="expression" dxfId="20" priority="2">
      <formula>WEEKDAY($A2,2)&gt;=6</formula>
    </cfRule>
  </conditionalFormatting>
  <dataValidations count="1">
    <dataValidation type="time" allowBlank="1" showInputMessage="1" showErrorMessage="1" sqref="D2:J30" xr:uid="{187D0462-B11F-4665-964F-9487B6C277DA}">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6231D017-6428-47A9-A2E4-3F7579344A2C}">
          <x14:formula1>
            <xm:f>Anleitung!$AA$1:$AA$6</xm:f>
          </x14:formula1>
          <xm:sqref>C2:C29</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Tabelle4">
    <tabColor theme="6"/>
    <pageSetUpPr fitToPage="1"/>
  </sheetPr>
  <dimension ref="A1:Y32"/>
  <sheetViews>
    <sheetView zoomScaleNormal="100" workbookViewId="0">
      <selection activeCell="D36" sqref="D36"/>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März 2026</v>
      </c>
      <c r="T1" s="31"/>
      <c r="U1" s="26" t="s">
        <v>69</v>
      </c>
      <c r="V1" s="32" t="s">
        <v>5</v>
      </c>
      <c r="W1" s="20" t="s">
        <v>59</v>
      </c>
      <c r="X1" s="16" t="s">
        <v>67</v>
      </c>
      <c r="Y1" s="16" t="s">
        <v>68</v>
      </c>
    </row>
    <row r="2" spans="1:25" x14ac:dyDescent="0.25">
      <c r="A2" s="33">
        <v>46082</v>
      </c>
      <c r="B2" t="str">
        <f>TEXT(A2,"TTT")</f>
        <v>So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46083</v>
      </c>
      <c r="B3" t="str">
        <f t="shared" ref="B3:B32" si="0">TEXT(A3,"TTT")</f>
        <v>Mo</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46084</v>
      </c>
      <c r="B4" t="str">
        <f t="shared" si="0"/>
        <v>Di</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46085</v>
      </c>
      <c r="B5" t="str">
        <f t="shared" si="0"/>
        <v>Mi</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46086</v>
      </c>
      <c r="B6" t="str">
        <f t="shared" si="0"/>
        <v>Do</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46087</v>
      </c>
      <c r="B7" t="str">
        <f t="shared" si="0"/>
        <v>Fr</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Gesamt!B9+SUM(Gesamt!E2:E4)-SUM(Gesamt!M2:M4)+SUM(Gesamt!J2:J4)</f>
        <v>0</v>
      </c>
      <c r="T7" s="35"/>
      <c r="V7" s="11"/>
      <c r="W7" s="11"/>
      <c r="Y7" s="19"/>
    </row>
    <row r="8" spans="1:25" x14ac:dyDescent="0.25">
      <c r="A8" s="33">
        <v>46088</v>
      </c>
      <c r="B8" t="str">
        <f t="shared" si="0"/>
        <v>Sa</v>
      </c>
      <c r="D8" s="42"/>
      <c r="E8" s="42"/>
      <c r="F8" s="42"/>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46089</v>
      </c>
      <c r="B9" t="str">
        <f t="shared" si="0"/>
        <v>So</v>
      </c>
      <c r="D9" s="42"/>
      <c r="E9" s="42"/>
      <c r="F9" s="42"/>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46090</v>
      </c>
      <c r="B10" t="str">
        <f t="shared" si="0"/>
        <v>Mo</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46091</v>
      </c>
      <c r="B11" t="str">
        <f t="shared" si="0"/>
        <v>Di</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SUM(Gesamt!F2:F4)</f>
        <v>0</v>
      </c>
      <c r="T11" s="35"/>
      <c r="V11" s="11"/>
      <c r="W11" s="11"/>
      <c r="Y11" s="19"/>
    </row>
    <row r="12" spans="1:25" x14ac:dyDescent="0.25">
      <c r="A12" s="33">
        <v>46092</v>
      </c>
      <c r="B12" t="str">
        <f t="shared" si="0"/>
        <v>Mi</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46093</v>
      </c>
      <c r="B13" t="str">
        <f t="shared" si="0"/>
        <v>Do</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46094</v>
      </c>
      <c r="B14" t="str">
        <f t="shared" si="0"/>
        <v>Fr</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46095</v>
      </c>
      <c r="B15" t="str">
        <f t="shared" si="0"/>
        <v>Sa</v>
      </c>
      <c r="D15" s="42"/>
      <c r="E15" s="42"/>
      <c r="F15" s="42"/>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Gesamt!B5+Gesamt!B7-SUM(Gesamt!G2:G4)</f>
        <v>30</v>
      </c>
      <c r="T15" s="35"/>
      <c r="V15" s="11"/>
      <c r="W15" s="11"/>
      <c r="Y15" s="19"/>
    </row>
    <row r="16" spans="1:25" x14ac:dyDescent="0.25">
      <c r="A16" s="33">
        <v>46096</v>
      </c>
      <c r="B16" t="str">
        <f t="shared" si="0"/>
        <v>So</v>
      </c>
      <c r="D16" s="42"/>
      <c r="E16" s="42"/>
      <c r="F16" s="42"/>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46097</v>
      </c>
      <c r="B17" t="str">
        <f t="shared" si="0"/>
        <v>Mo</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46098</v>
      </c>
      <c r="B18" t="str">
        <f t="shared" si="0"/>
        <v>Di</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46099</v>
      </c>
      <c r="B19" t="str">
        <f t="shared" si="0"/>
        <v>Mi</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46100</v>
      </c>
      <c r="B20" t="str">
        <f t="shared" si="0"/>
        <v>Do</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46101</v>
      </c>
      <c r="B21" t="str">
        <f t="shared" si="0"/>
        <v>Fr</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46102</v>
      </c>
      <c r="B22" t="str">
        <f t="shared" si="0"/>
        <v>Sa</v>
      </c>
      <c r="D22" s="42"/>
      <c r="E22" s="42"/>
      <c r="F22" s="42"/>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46103</v>
      </c>
      <c r="B23" t="str">
        <f t="shared" si="0"/>
        <v>So</v>
      </c>
      <c r="D23" s="42"/>
      <c r="E23" s="42"/>
      <c r="F23" s="42"/>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46104</v>
      </c>
      <c r="B24" t="str">
        <f t="shared" si="0"/>
        <v>Mo</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46105</v>
      </c>
      <c r="B25" t="str">
        <f t="shared" si="0"/>
        <v>Di</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46106</v>
      </c>
      <c r="B26" t="str">
        <f t="shared" si="0"/>
        <v>Mi</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46107</v>
      </c>
      <c r="B27" t="str">
        <f t="shared" si="0"/>
        <v>Do</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46108</v>
      </c>
      <c r="B28" t="str">
        <f t="shared" si="0"/>
        <v>Fr</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46109</v>
      </c>
      <c r="B29" t="str">
        <f t="shared" si="0"/>
        <v>Sa</v>
      </c>
      <c r="D29" s="42"/>
      <c r="E29" s="42"/>
      <c r="F29" s="42"/>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46110</v>
      </c>
      <c r="B30" t="str">
        <f t="shared" si="0"/>
        <v>So</v>
      </c>
      <c r="D30" s="42"/>
      <c r="E30" s="42"/>
      <c r="F30" s="42"/>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46111</v>
      </c>
      <c r="B31" t="str">
        <f t="shared" si="0"/>
        <v>Mo</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46112</v>
      </c>
      <c r="B32" t="str">
        <f t="shared" si="0"/>
        <v>Di</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YJ7Gq7goefrjYUBtzNGSGnGMqKJFGwDQUZ2+tk2F5Ngf27IJYFG6IpkK9FTUJkBbawH+zumST2xjzNlQfdIwLA==" saltValue="tGVnvwlCsC8UIIrxKbcqQg==" spinCount="100000" sheet="1" objects="1" scenarios="1" formatCells="0" formatColumns="0"/>
  <protectedRanges>
    <protectedRange sqref="A34:XFD40" name="Zeilen 34 bis 40"/>
    <protectedRange sqref="A1:Q1" name="Überschriften"/>
    <protectedRange sqref="N2:N32 S22:S28 V2:Y32 C2:J32" name="Bereich1"/>
    <protectedRange sqref="Q1:Q1048576" name="Spalte Q"/>
  </protectedRanges>
  <mergeCells count="1">
    <mergeCell ref="R3:S3"/>
  </mergeCells>
  <phoneticPr fontId="0" type="noConversion"/>
  <conditionalFormatting sqref="A2:P32">
    <cfRule type="expression" dxfId="19" priority="1">
      <formula>$C2="Feiertag"</formula>
    </cfRule>
    <cfRule type="expression" dxfId="18" priority="2">
      <formula>WEEKDAY($A2,2)&gt;=6</formula>
    </cfRule>
  </conditionalFormatting>
  <dataValidations count="1">
    <dataValidation type="time" allowBlank="1" showInputMessage="1" showErrorMessage="1" sqref="D2:J32" xr:uid="{A2E5E6AC-3FBC-4CD6-B552-7240E5C7E654}">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ED96248B-EFC7-4A24-94E1-AE3980541DEF}">
          <x14:formula1>
            <xm:f>Anleitung!$AA$1:$AA$6</xm:f>
          </x14:formula1>
          <xm:sqref>C2:C32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Tabelle5">
    <tabColor theme="4"/>
    <pageSetUpPr fitToPage="1"/>
  </sheetPr>
  <dimension ref="A1:Y32"/>
  <sheetViews>
    <sheetView zoomScaleNormal="100" workbookViewId="0">
      <selection activeCell="K38" sqref="K38"/>
    </sheetView>
  </sheetViews>
  <sheetFormatPr baseColWidth="10" defaultRowHeight="15" x14ac:dyDescent="0.25"/>
  <cols>
    <col min="1" max="1" width="7.140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April 2026</v>
      </c>
      <c r="T1" s="31"/>
      <c r="U1" s="26" t="s">
        <v>69</v>
      </c>
      <c r="V1" s="32" t="s">
        <v>5</v>
      </c>
      <c r="W1" s="20" t="s">
        <v>59</v>
      </c>
      <c r="X1" s="16" t="s">
        <v>67</v>
      </c>
      <c r="Y1" s="16" t="s">
        <v>68</v>
      </c>
    </row>
    <row r="2" spans="1:25" x14ac:dyDescent="0.25">
      <c r="A2" s="33">
        <v>46113</v>
      </c>
      <c r="B2" t="str">
        <f>TEXT(A2,"TTT")</f>
        <v>Mi</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46114</v>
      </c>
      <c r="B3" t="str">
        <f t="shared" ref="B3:B31" si="0">TEXT(A3,"TTT")</f>
        <v>Do</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46115</v>
      </c>
      <c r="B4" t="str">
        <f t="shared" si="0"/>
        <v>Fr</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46116</v>
      </c>
      <c r="B5" t="str">
        <f t="shared" si="0"/>
        <v>Sa</v>
      </c>
      <c r="D5" s="42"/>
      <c r="E5" s="42"/>
      <c r="F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46117</v>
      </c>
      <c r="B6" t="str">
        <f t="shared" si="0"/>
        <v>So</v>
      </c>
      <c r="D6" s="42"/>
      <c r="E6" s="42"/>
      <c r="F6" s="42"/>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46118</v>
      </c>
      <c r="B7" t="str">
        <f t="shared" si="0"/>
        <v>Mo</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Gesamt!B9+SUM(Gesamt!E2:E5)-SUM(Gesamt!M2:M5)+SUM(Gesamt!J2:J5)</f>
        <v>0</v>
      </c>
      <c r="T7" s="35"/>
      <c r="V7" s="11"/>
      <c r="W7" s="11"/>
      <c r="Y7" s="19"/>
    </row>
    <row r="8" spans="1:25" x14ac:dyDescent="0.25">
      <c r="A8" s="33">
        <v>46119</v>
      </c>
      <c r="B8" t="str">
        <f t="shared" si="0"/>
        <v>Di</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46120</v>
      </c>
      <c r="B9" t="str">
        <f t="shared" si="0"/>
        <v>Mi</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46121</v>
      </c>
      <c r="B10" t="str">
        <f t="shared" si="0"/>
        <v>Do</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46122</v>
      </c>
      <c r="B11" t="str">
        <f t="shared" si="0"/>
        <v>Fr</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SUM(Gesamt!F2:F5)</f>
        <v>0</v>
      </c>
      <c r="T11" s="35"/>
      <c r="V11" s="11"/>
      <c r="W11" s="11"/>
      <c r="Y11" s="19"/>
    </row>
    <row r="12" spans="1:25" x14ac:dyDescent="0.25">
      <c r="A12" s="33">
        <v>46123</v>
      </c>
      <c r="B12" t="str">
        <f t="shared" si="0"/>
        <v>Sa</v>
      </c>
      <c r="D12" s="42"/>
      <c r="E12" s="42"/>
      <c r="F12" s="42"/>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46124</v>
      </c>
      <c r="B13" t="str">
        <f t="shared" si="0"/>
        <v>So</v>
      </c>
      <c r="D13" s="42"/>
      <c r="E13" s="42"/>
      <c r="F13" s="42"/>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46125</v>
      </c>
      <c r="B14" t="str">
        <f t="shared" si="0"/>
        <v>Mo</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46126</v>
      </c>
      <c r="B15" t="str">
        <f t="shared" si="0"/>
        <v>Di</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Gesamt!B5+Gesamt!B7-SUM(Gesamt!G2:G5)</f>
        <v>30</v>
      </c>
      <c r="T15" s="35"/>
      <c r="V15" s="11"/>
      <c r="W15" s="11"/>
      <c r="Y15" s="19"/>
    </row>
    <row r="16" spans="1:25" x14ac:dyDescent="0.25">
      <c r="A16" s="33">
        <v>46127</v>
      </c>
      <c r="B16" t="str">
        <f t="shared" si="0"/>
        <v>Mi</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46128</v>
      </c>
      <c r="B17" t="str">
        <f t="shared" si="0"/>
        <v>Do</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46129</v>
      </c>
      <c r="B18" t="str">
        <f t="shared" si="0"/>
        <v>Fr</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46130</v>
      </c>
      <c r="B19" t="str">
        <f t="shared" si="0"/>
        <v>Sa</v>
      </c>
      <c r="D19" s="42"/>
      <c r="E19" s="42"/>
      <c r="F19" s="42"/>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46131</v>
      </c>
      <c r="B20" t="str">
        <f t="shared" si="0"/>
        <v>So</v>
      </c>
      <c r="D20" s="42"/>
      <c r="E20" s="42"/>
      <c r="F20" s="42"/>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46132</v>
      </c>
      <c r="B21" t="str">
        <f t="shared" si="0"/>
        <v>Mo</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46133</v>
      </c>
      <c r="B22" t="str">
        <f t="shared" si="0"/>
        <v>Di</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46134</v>
      </c>
      <c r="B23" t="str">
        <f t="shared" si="0"/>
        <v>Mi</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46135</v>
      </c>
      <c r="B24" t="str">
        <f t="shared" si="0"/>
        <v>Do</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46136</v>
      </c>
      <c r="B25" t="str">
        <f t="shared" si="0"/>
        <v>Fr</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46137</v>
      </c>
      <c r="B26" t="str">
        <f t="shared" si="0"/>
        <v>Sa</v>
      </c>
      <c r="D26" s="42"/>
      <c r="E26" s="42"/>
      <c r="F26" s="42"/>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46138</v>
      </c>
      <c r="B27" t="str">
        <f t="shared" si="0"/>
        <v>So</v>
      </c>
      <c r="D27" s="42"/>
      <c r="E27" s="42"/>
      <c r="F27" s="42"/>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46139</v>
      </c>
      <c r="B28" t="str">
        <f t="shared" si="0"/>
        <v>Mo</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46140</v>
      </c>
      <c r="B29" t="str">
        <f t="shared" si="0"/>
        <v>Di</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46141</v>
      </c>
      <c r="B30" t="str">
        <f t="shared" si="0"/>
        <v>Mi</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46142</v>
      </c>
      <c r="B31" t="str">
        <f t="shared" si="0"/>
        <v>Do</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Y32" s="19"/>
    </row>
  </sheetData>
  <sheetProtection algorithmName="SHA-512" hashValue="Qhoq0aiBrvnzvtmEJxiAbbpYUAn4RGuiFlyKzDSDYrlRbrHEXFBRxKmPji7OunLc0RjF46lqlV4X4PuwAXuDPQ==" saltValue="mMQzfLpDd9/iK/2P9zb+WA=="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17" priority="1">
      <formula>$C2="Feiertag"</formula>
    </cfRule>
    <cfRule type="expression" dxfId="16" priority="2">
      <formula>WEEKDAY($A2,2)&gt;=6</formula>
    </cfRule>
  </conditionalFormatting>
  <dataValidations count="1">
    <dataValidation type="time" allowBlank="1" showInputMessage="1" showErrorMessage="1" sqref="D2:J31" xr:uid="{F7CAF20A-1D10-461B-A19C-E80158C3BF34}">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570E9013-8C49-4BCA-A4AA-AB749DDD3B9F}">
          <x14:formula1>
            <xm:f>Anleitung!$AA$1:$AA$6</xm:f>
          </x14:formula1>
          <xm:sqref>C2:C31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Tabelle6">
    <tabColor theme="6"/>
    <pageSetUpPr fitToPage="1"/>
  </sheetPr>
  <dimension ref="A1:Y32"/>
  <sheetViews>
    <sheetView zoomScaleNormal="100" workbookViewId="0">
      <selection activeCell="K38" sqref="K38"/>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Mai 2026</v>
      </c>
      <c r="T1" s="31"/>
      <c r="U1" s="26" t="s">
        <v>69</v>
      </c>
      <c r="V1" s="32" t="s">
        <v>5</v>
      </c>
      <c r="W1" s="20" t="s">
        <v>59</v>
      </c>
      <c r="X1" s="16" t="s">
        <v>67</v>
      </c>
      <c r="Y1" s="16" t="s">
        <v>68</v>
      </c>
    </row>
    <row r="2" spans="1:25" x14ac:dyDescent="0.25">
      <c r="A2" s="33">
        <v>46143</v>
      </c>
      <c r="B2" t="str">
        <f>TEXT(A2,"TTT")</f>
        <v>Fr</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row>
    <row r="3" spans="1:25" x14ac:dyDescent="0.25">
      <c r="A3" s="33">
        <v>46144</v>
      </c>
      <c r="B3" t="str">
        <f t="shared" ref="B3:B32" si="0">TEXT(A3,"TTT")</f>
        <v>Sa</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46145</v>
      </c>
      <c r="B4" t="str">
        <f t="shared" si="0"/>
        <v>So</v>
      </c>
      <c r="D4" s="42"/>
      <c r="E4" s="42"/>
      <c r="F4" s="42"/>
      <c r="K4" s="11">
        <f t="shared" si="1"/>
        <v>0</v>
      </c>
      <c r="L4" s="11">
        <f ca="1">IF(W4&lt;&gt;"",W4,IF(OR(C4="Feiertag",A4&lt;Gesamt!$B$11,A4&gt;Gesamt!$B$13,),0,INDIRECT("S"&amp;WEEKDAY(A4,2)+21)))</f>
        <v>0</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46146</v>
      </c>
      <c r="B5" t="str">
        <f t="shared" si="0"/>
        <v>Mo</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46147</v>
      </c>
      <c r="B6" t="str">
        <f t="shared" si="0"/>
        <v>Di</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46148</v>
      </c>
      <c r="B7" t="str">
        <f t="shared" si="0"/>
        <v>Mi</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Gesamt!B9+SUM(Gesamt!E2:E6)-SUM(Gesamt!M2:M6)+SUM(Gesamt!J2:J6)</f>
        <v>0</v>
      </c>
      <c r="T7" s="35"/>
      <c r="V7" s="11"/>
      <c r="W7" s="11"/>
      <c r="Y7" s="19"/>
    </row>
    <row r="8" spans="1:25" x14ac:dyDescent="0.25">
      <c r="A8" s="33">
        <v>46149</v>
      </c>
      <c r="B8" t="str">
        <f t="shared" si="0"/>
        <v>Do</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46150</v>
      </c>
      <c r="B9" t="str">
        <f t="shared" si="0"/>
        <v>Fr</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46151</v>
      </c>
      <c r="B10" t="str">
        <f t="shared" si="0"/>
        <v>Sa</v>
      </c>
      <c r="D10" s="42"/>
      <c r="E10" s="42"/>
      <c r="F10" s="42"/>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46152</v>
      </c>
      <c r="B11" t="str">
        <f t="shared" si="0"/>
        <v>So</v>
      </c>
      <c r="D11" s="42"/>
      <c r="E11" s="42"/>
      <c r="F11" s="42"/>
      <c r="K11" s="11">
        <f t="shared" si="1"/>
        <v>0</v>
      </c>
      <c r="L11" s="11">
        <f ca="1">IF(W11&lt;&gt;"",W11,IF(OR(C11="Feiertag",A11&lt;Gesamt!$B$11,A11&gt;Gesamt!$B$13,),0,INDIRECT("S"&amp;WEEKDAY(A11,2)+21)))</f>
        <v>0</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SUM(Gesamt!F2:F6)</f>
        <v>0</v>
      </c>
      <c r="T11" s="35"/>
      <c r="V11" s="11"/>
      <c r="W11" s="11"/>
      <c r="Y11" s="19"/>
    </row>
    <row r="12" spans="1:25" x14ac:dyDescent="0.25">
      <c r="A12" s="33">
        <v>46153</v>
      </c>
      <c r="B12" t="str">
        <f t="shared" si="0"/>
        <v>Mo</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46154</v>
      </c>
      <c r="B13" t="str">
        <f t="shared" si="0"/>
        <v>Di</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46155</v>
      </c>
      <c r="B14" t="str">
        <f t="shared" si="0"/>
        <v>Mi</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46156</v>
      </c>
      <c r="B15" t="str">
        <f t="shared" si="0"/>
        <v>Do</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Gesamt!B5+Gesamt!B7-SUM(Gesamt!G2:G6)</f>
        <v>30</v>
      </c>
      <c r="T15" s="35"/>
      <c r="V15" s="11"/>
      <c r="W15" s="11"/>
      <c r="Y15" s="19"/>
    </row>
    <row r="16" spans="1:25" x14ac:dyDescent="0.25">
      <c r="A16" s="33">
        <v>46157</v>
      </c>
      <c r="B16" t="str">
        <f t="shared" si="0"/>
        <v>Fr</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46158</v>
      </c>
      <c r="B17" t="str">
        <f t="shared" si="0"/>
        <v>Sa</v>
      </c>
      <c r="D17" s="42"/>
      <c r="E17" s="42"/>
      <c r="F17" s="42"/>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46159</v>
      </c>
      <c r="B18" t="str">
        <f t="shared" si="0"/>
        <v>So</v>
      </c>
      <c r="D18" s="42"/>
      <c r="E18" s="42"/>
      <c r="F18" s="42"/>
      <c r="K18" s="11">
        <f t="shared" si="1"/>
        <v>0</v>
      </c>
      <c r="L18" s="11">
        <f ca="1">IF(W18&lt;&gt;"",W18,IF(OR(C18="Feiertag",A18&lt;Gesamt!$B$11,A18&gt;Gesamt!$B$13,),0,INDIRECT("S"&amp;WEEKDAY(A18,2)+21)))</f>
        <v>0</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46160</v>
      </c>
      <c r="B19" t="str">
        <f t="shared" si="0"/>
        <v>Mo</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168</v>
      </c>
      <c r="T19" s="35"/>
      <c r="V19" s="11"/>
      <c r="W19" s="11"/>
      <c r="Y19" s="19"/>
    </row>
    <row r="20" spans="1:25" x14ac:dyDescent="0.25">
      <c r="A20" s="33">
        <v>46161</v>
      </c>
      <c r="B20" t="str">
        <f t="shared" si="0"/>
        <v>Di</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46162</v>
      </c>
      <c r="B21" t="str">
        <f t="shared" si="0"/>
        <v>Mi</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46163</v>
      </c>
      <c r="B22" t="str">
        <f t="shared" si="0"/>
        <v>Do</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46164</v>
      </c>
      <c r="B23" t="str">
        <f t="shared" si="0"/>
        <v>Fr</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46165</v>
      </c>
      <c r="B24" t="str">
        <f t="shared" si="0"/>
        <v>Sa</v>
      </c>
      <c r="D24" s="42"/>
      <c r="E24" s="42"/>
      <c r="F24" s="42"/>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46166</v>
      </c>
      <c r="B25" t="str">
        <f t="shared" si="0"/>
        <v>So</v>
      </c>
      <c r="D25" s="42"/>
      <c r="E25" s="42"/>
      <c r="F25" s="42"/>
      <c r="K25" s="11">
        <f t="shared" si="1"/>
        <v>0</v>
      </c>
      <c r="L25" s="11">
        <f ca="1">IF(W25&lt;&gt;"",W25,IF(OR(C25="Feiertag",A25&lt;Gesamt!$B$11,A25&gt;Gesamt!$B$13,),0,INDIRECT("S"&amp;WEEKDAY(A25,2)+21)))</f>
        <v>0</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46167</v>
      </c>
      <c r="B26" t="str">
        <f t="shared" si="0"/>
        <v>Mo</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46168</v>
      </c>
      <c r="B27" t="str">
        <f t="shared" si="0"/>
        <v>Di</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46169</v>
      </c>
      <c r="B28" t="str">
        <f t="shared" si="0"/>
        <v>Mi</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46170</v>
      </c>
      <c r="B29" t="str">
        <f t="shared" si="0"/>
        <v>Do</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46171</v>
      </c>
      <c r="B30" t="str">
        <f t="shared" si="0"/>
        <v>Fr</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46172</v>
      </c>
      <c r="B31" t="str">
        <f t="shared" si="0"/>
        <v>Sa</v>
      </c>
      <c r="D31" s="42"/>
      <c r="E31" s="42"/>
      <c r="F31" s="42"/>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46173</v>
      </c>
      <c r="B32" t="str">
        <f t="shared" si="0"/>
        <v>So</v>
      </c>
      <c r="D32" s="42"/>
      <c r="E32" s="42"/>
      <c r="F32" s="42"/>
      <c r="K32" s="11">
        <f t="shared" si="1"/>
        <v>0</v>
      </c>
      <c r="L32" s="11">
        <f ca="1">IF(W32&lt;&gt;"",W32,IF(OR(C32="Feiertag",A32&lt;Gesamt!$B$11,A32&gt;Gesamt!$B$13,),0,INDIRECT("S"&amp;WEEKDAY(A32,2)+21)))</f>
        <v>0</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e8b5AxLi63WKGW2mFfw8p018xL2EvTRDVmgf73A9W+Hky4D1EcGd731vifW6Fi8siLSvEaO9FFG7aatDFFtksA==" saltValue="UXKFRFa6fSzwoyJ4IjHHAA=="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15" priority="1">
      <formula>$C2="Feiertag"</formula>
    </cfRule>
    <cfRule type="expression" dxfId="14" priority="2">
      <formula>WEEKDAY($A2,2)&gt;=6</formula>
    </cfRule>
  </conditionalFormatting>
  <dataValidations count="1">
    <dataValidation type="time" allowBlank="1" showInputMessage="1" showErrorMessage="1" sqref="D2:J32" xr:uid="{D11BDBB4-BB40-4DF3-AACD-49EA95D64D20}">
      <formula1>0</formula1>
      <formula2>0.999305555555556</formula2>
    </dataValidation>
  </dataValidations>
  <pageMargins left="0.7" right="0.7" top="0.78740157499999996" bottom="0.78740157499999996" header="0.3" footer="0.3"/>
  <pageSetup paperSize="9" scale="84"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0CB62A4-CAC8-4966-A06E-CBAACE6608F2}">
          <x14:formula1>
            <xm:f>Anleitung!$AA$1:$AA$6</xm:f>
          </x14:formula1>
          <xm:sqref>C2:C32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Tabelle7">
    <tabColor theme="4"/>
    <pageSetUpPr fitToPage="1"/>
  </sheetPr>
  <dimension ref="A1:Y32"/>
  <sheetViews>
    <sheetView zoomScaleNormal="100" workbookViewId="0">
      <selection activeCell="E35" sqref="E35"/>
    </sheetView>
  </sheetViews>
  <sheetFormatPr baseColWidth="10" defaultRowHeight="15" x14ac:dyDescent="0.25"/>
  <cols>
    <col min="1" max="1" width="7"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Juni 2026</v>
      </c>
      <c r="T1" s="31"/>
      <c r="U1" s="26" t="s">
        <v>69</v>
      </c>
      <c r="V1" s="32" t="s">
        <v>5</v>
      </c>
      <c r="W1" s="20" t="s">
        <v>59</v>
      </c>
      <c r="X1" s="16" t="s">
        <v>67</v>
      </c>
      <c r="Y1" s="16" t="s">
        <v>68</v>
      </c>
    </row>
    <row r="2" spans="1:25" x14ac:dyDescent="0.25">
      <c r="A2" s="33">
        <v>46174</v>
      </c>
      <c r="B2" t="str">
        <f>TEXT(A2,"TTT")</f>
        <v>Mo</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46175</v>
      </c>
      <c r="B3" t="str">
        <f t="shared" ref="B3:B31" si="0">TEXT(A3,"TTT")</f>
        <v>Di</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46176</v>
      </c>
      <c r="B4" t="str">
        <f t="shared" si="0"/>
        <v>Mi</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46177</v>
      </c>
      <c r="B5" t="str">
        <f t="shared" si="0"/>
        <v>Do</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46178</v>
      </c>
      <c r="B6" t="str">
        <f t="shared" si="0"/>
        <v>Fr</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46179</v>
      </c>
      <c r="B7" t="str">
        <f t="shared" si="0"/>
        <v>Sa</v>
      </c>
      <c r="D7" s="42"/>
      <c r="E7" s="42"/>
      <c r="F7" s="42"/>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1" t="s">
        <v>58</v>
      </c>
      <c r="S7" s="11">
        <f>Gesamt!B9+SUM(Gesamt!E2:E7)-SUM(Gesamt!M2:M7)+SUM(Gesamt!J2:J7)</f>
        <v>0</v>
      </c>
      <c r="T7" s="35"/>
      <c r="V7" s="11"/>
      <c r="W7" s="11"/>
      <c r="Y7" s="19"/>
    </row>
    <row r="8" spans="1:25" x14ac:dyDescent="0.25">
      <c r="A8" s="33">
        <v>46180</v>
      </c>
      <c r="B8" t="str">
        <f t="shared" si="0"/>
        <v>So</v>
      </c>
      <c r="D8" s="42"/>
      <c r="E8" s="42"/>
      <c r="F8" s="42"/>
      <c r="K8" s="11">
        <f t="shared" si="1"/>
        <v>0</v>
      </c>
      <c r="L8" s="11">
        <f ca="1">IF(W8&lt;&gt;"",W8,IF(OR(C8="Feiertag",A8&lt;Gesamt!$B$11,A8&gt;Gesamt!$B$13,),0,INDIRECT("S"&amp;WEEKDAY(A8,2)+21)))</f>
        <v>0</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46181</v>
      </c>
      <c r="B9" t="str">
        <f t="shared" si="0"/>
        <v>Mo</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46182</v>
      </c>
      <c r="B10" t="str">
        <f t="shared" si="0"/>
        <v>Di</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46183</v>
      </c>
      <c r="B11" t="str">
        <f t="shared" si="0"/>
        <v>Mi</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SUM(Gesamt!F2:F7)</f>
        <v>0</v>
      </c>
      <c r="T11" s="35"/>
      <c r="V11" s="11"/>
      <c r="W11" s="11"/>
      <c r="Y11" s="19"/>
    </row>
    <row r="12" spans="1:25" x14ac:dyDescent="0.25">
      <c r="A12" s="33">
        <v>46184</v>
      </c>
      <c r="B12" t="str">
        <f t="shared" si="0"/>
        <v>Do</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46185</v>
      </c>
      <c r="B13" t="str">
        <f t="shared" si="0"/>
        <v>Fr</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46186</v>
      </c>
      <c r="B14" t="str">
        <f t="shared" si="0"/>
        <v>Sa</v>
      </c>
      <c r="D14" s="42"/>
      <c r="E14" s="42"/>
      <c r="F14" s="42"/>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46187</v>
      </c>
      <c r="B15" t="str">
        <f t="shared" si="0"/>
        <v>So</v>
      </c>
      <c r="D15" s="42"/>
      <c r="E15" s="42"/>
      <c r="F15" s="42"/>
      <c r="K15" s="11">
        <f t="shared" si="1"/>
        <v>0</v>
      </c>
      <c r="L15" s="11">
        <f ca="1">IF(W15&lt;&gt;"",W15,IF(OR(C15="Feiertag",A15&lt;Gesamt!$B$11,A15&gt;Gesamt!$B$13,),0,INDIRECT("S"&amp;WEEKDAY(A15,2)+21)))</f>
        <v>0</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Gesamt!B5+Gesamt!B7-SUM(Gesamt!G2:G7)</f>
        <v>30</v>
      </c>
      <c r="T15" s="35"/>
      <c r="V15" s="11"/>
      <c r="W15" s="11"/>
      <c r="Y15" s="19"/>
    </row>
    <row r="16" spans="1:25" x14ac:dyDescent="0.25">
      <c r="A16" s="33">
        <v>46188</v>
      </c>
      <c r="B16" t="str">
        <f t="shared" si="0"/>
        <v>Mo</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46189</v>
      </c>
      <c r="B17" t="str">
        <f t="shared" si="0"/>
        <v>Di</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46190</v>
      </c>
      <c r="B18" t="str">
        <f t="shared" si="0"/>
        <v>Mi</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46191</v>
      </c>
      <c r="B19" t="str">
        <f t="shared" si="0"/>
        <v>Do</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46192</v>
      </c>
      <c r="B20" t="str">
        <f t="shared" si="0"/>
        <v>Fr</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46193</v>
      </c>
      <c r="B21" t="str">
        <f t="shared" si="0"/>
        <v>Sa</v>
      </c>
      <c r="D21" s="42"/>
      <c r="E21" s="42"/>
      <c r="F21" s="42"/>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46194</v>
      </c>
      <c r="B22" t="str">
        <f t="shared" si="0"/>
        <v>So</v>
      </c>
      <c r="D22" s="42"/>
      <c r="E22" s="42"/>
      <c r="F22" s="42"/>
      <c r="K22" s="11">
        <f t="shared" si="1"/>
        <v>0</v>
      </c>
      <c r="L22" s="11">
        <f ca="1">IF(W22&lt;&gt;"",W22,IF(OR(C22="Feiertag",A22&lt;Gesamt!$B$11,A22&gt;Gesamt!$B$13,),0,INDIRECT("S"&amp;WEEKDAY(A22,2)+21)))</f>
        <v>0</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46195</v>
      </c>
      <c r="B23" t="str">
        <f t="shared" si="0"/>
        <v>Mo</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46196</v>
      </c>
      <c r="B24" t="str">
        <f t="shared" si="0"/>
        <v>Di</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46197</v>
      </c>
      <c r="B25" t="str">
        <f t="shared" si="0"/>
        <v>Mi</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46198</v>
      </c>
      <c r="B26" t="str">
        <f t="shared" si="0"/>
        <v>Do</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46199</v>
      </c>
      <c r="B27" t="str">
        <f t="shared" si="0"/>
        <v>Fr</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46200</v>
      </c>
      <c r="B28" t="str">
        <f t="shared" si="0"/>
        <v>Sa</v>
      </c>
      <c r="D28" s="42"/>
      <c r="E28" s="42"/>
      <c r="F28" s="42"/>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46201</v>
      </c>
      <c r="B29" t="str">
        <f t="shared" si="0"/>
        <v>So</v>
      </c>
      <c r="D29" s="42"/>
      <c r="E29" s="42"/>
      <c r="F29" s="42"/>
      <c r="K29" s="11">
        <f t="shared" si="1"/>
        <v>0</v>
      </c>
      <c r="L29" s="11">
        <f ca="1">IF(W29&lt;&gt;"",W29,IF(OR(C29="Feiertag",A29&lt;Gesamt!$B$11,A29&gt;Gesamt!$B$13,),0,INDIRECT("S"&amp;WEEKDAY(A29,2)+21)))</f>
        <v>0</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46202</v>
      </c>
      <c r="B30" t="str">
        <f t="shared" si="0"/>
        <v>Mo</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46203</v>
      </c>
      <c r="B31" t="str">
        <f t="shared" si="0"/>
        <v>Di</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W32" s="11"/>
      <c r="Y32" s="19"/>
    </row>
  </sheetData>
  <sheetProtection algorithmName="SHA-512" hashValue="11WMtWdm86PIdEYd2m4j41Jsq4zkv22mbTTxr38I8B/PcNeRqtLiLD/lo3YNz0cRQIMn4PMP6Vdk1Cz8EHOrug==" saltValue="OlIxUvIY2vusSiuArY/uFQ=="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13" priority="1">
      <formula>$C2="Feiertag"</formula>
    </cfRule>
    <cfRule type="expression" dxfId="12" priority="2">
      <formula>WEEKDAY($A2,2)&gt;=6</formula>
    </cfRule>
  </conditionalFormatting>
  <dataValidations count="1">
    <dataValidation type="time" allowBlank="1" showInputMessage="1" showErrorMessage="1" sqref="D2:J31" xr:uid="{CBCE2548-25E6-4445-B4E3-56ADA43BAE6F}">
      <formula1>0</formula1>
      <formula2>0.999305555555556</formula2>
    </dataValidation>
  </dataValidations>
  <pageMargins left="0.7" right="0.7" top="0.78740157499999996" bottom="0.78740157499999996" header="0.3" footer="0.3"/>
  <pageSetup paperSize="9" scale="70" orientation="landscape"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A550D9AB-AFC7-4642-BA1B-195A532EE9F2}">
          <x14:formula1>
            <xm:f>Anleitung!$AA$1:$AA$6</xm:f>
          </x14:formula1>
          <xm:sqref>C2:C31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Tabelle8">
    <tabColor theme="6"/>
    <pageSetUpPr fitToPage="1"/>
  </sheetPr>
  <dimension ref="A1:Y32"/>
  <sheetViews>
    <sheetView zoomScaleNormal="100" workbookViewId="0">
      <selection activeCell="D37" sqref="D37"/>
    </sheetView>
  </sheetViews>
  <sheetFormatPr baseColWidth="10" defaultRowHeight="15" x14ac:dyDescent="0.25"/>
  <cols>
    <col min="1" max="1" width="6.8554687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37" t="s">
        <v>0</v>
      </c>
      <c r="B1" s="37" t="s">
        <v>1</v>
      </c>
      <c r="C1" s="37" t="s">
        <v>36</v>
      </c>
      <c r="D1" s="38" t="s">
        <v>2</v>
      </c>
      <c r="E1" s="38" t="s">
        <v>3</v>
      </c>
      <c r="F1" s="38" t="s">
        <v>4</v>
      </c>
      <c r="G1" s="27" t="s">
        <v>77</v>
      </c>
      <c r="H1" s="27" t="s">
        <v>3</v>
      </c>
      <c r="I1" s="27" t="s">
        <v>77</v>
      </c>
      <c r="J1" s="27" t="s">
        <v>3</v>
      </c>
      <c r="K1" s="39" t="s">
        <v>5</v>
      </c>
      <c r="L1" s="27" t="s">
        <v>59</v>
      </c>
      <c r="M1" s="38" t="s">
        <v>7</v>
      </c>
      <c r="N1" s="38" t="s">
        <v>35</v>
      </c>
      <c r="O1" s="3" t="s">
        <v>67</v>
      </c>
      <c r="P1" s="3" t="s">
        <v>68</v>
      </c>
      <c r="R1" s="30" t="str">
        <f>TEXT(A2,"MMMM")&amp;" "&amp;YEAR(A2)</f>
        <v>Juli 2026</v>
      </c>
      <c r="T1" s="31"/>
      <c r="U1" s="26" t="s">
        <v>69</v>
      </c>
      <c r="V1" s="32" t="s">
        <v>5</v>
      </c>
      <c r="W1" s="20" t="s">
        <v>59</v>
      </c>
      <c r="X1" s="16" t="s">
        <v>67</v>
      </c>
      <c r="Y1" s="16" t="s">
        <v>68</v>
      </c>
    </row>
    <row r="2" spans="1:25" x14ac:dyDescent="0.25">
      <c r="A2" s="33">
        <v>46204</v>
      </c>
      <c r="B2" t="str">
        <f>TEXT(A2,"TTT")</f>
        <v>Mi</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46205</v>
      </c>
      <c r="B3" t="str">
        <f t="shared" ref="B3:B32" si="0">TEXT(A3,"TTT")</f>
        <v>Do</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46206</v>
      </c>
      <c r="B4" t="str">
        <f t="shared" si="0"/>
        <v>Fr</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46207</v>
      </c>
      <c r="B5" t="str">
        <f t="shared" si="0"/>
        <v>Sa</v>
      </c>
      <c r="D5" s="42"/>
      <c r="E5" s="42"/>
      <c r="F5" s="42"/>
      <c r="K5" s="11">
        <f t="shared" si="1"/>
        <v>0</v>
      </c>
      <c r="L5" s="11">
        <f ca="1">IF(W5&lt;&gt;"",W5,IF(OR(C5="Feiertag",A5&lt;Gesamt!$B$11,A5&gt;Gesamt!$B$13,),0,INDIRECT("S"&amp;WEEKDAY(A5,2)+21)))</f>
        <v>0</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46208</v>
      </c>
      <c r="B6" t="str">
        <f t="shared" si="0"/>
        <v>So</v>
      </c>
      <c r="D6" s="42"/>
      <c r="E6" s="42"/>
      <c r="F6" s="42"/>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46209</v>
      </c>
      <c r="B7" t="str">
        <f t="shared" si="0"/>
        <v>Mo</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Gesamt!B9+SUM(Gesamt!E2:E8)-SUM(Gesamt!M2:M8)+SUM(Gesamt!J2:J8)</f>
        <v>0</v>
      </c>
      <c r="T7" s="35"/>
      <c r="V7" s="11"/>
      <c r="W7" s="11"/>
      <c r="Y7" s="19"/>
    </row>
    <row r="8" spans="1:25" x14ac:dyDescent="0.25">
      <c r="A8" s="33">
        <v>46210</v>
      </c>
      <c r="B8" t="str">
        <f t="shared" si="0"/>
        <v>Di</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46211</v>
      </c>
      <c r="B9" t="str">
        <f t="shared" si="0"/>
        <v>Mi</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46212</v>
      </c>
      <c r="B10" t="str">
        <f t="shared" si="0"/>
        <v>Do</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46213</v>
      </c>
      <c r="B11" t="str">
        <f t="shared" si="0"/>
        <v>Fr</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SUM(Gesamt!F2:F8)</f>
        <v>0</v>
      </c>
      <c r="T11" s="35"/>
      <c r="V11" s="11"/>
      <c r="W11" s="11"/>
      <c r="Y11" s="19"/>
    </row>
    <row r="12" spans="1:25" x14ac:dyDescent="0.25">
      <c r="A12" s="33">
        <v>46214</v>
      </c>
      <c r="B12" t="str">
        <f t="shared" si="0"/>
        <v>Sa</v>
      </c>
      <c r="D12" s="42"/>
      <c r="E12" s="42"/>
      <c r="F12" s="42"/>
      <c r="K12" s="11">
        <f t="shared" si="1"/>
        <v>0</v>
      </c>
      <c r="L12" s="11">
        <f ca="1">IF(W12&lt;&gt;"",W12,IF(OR(C12="Feiertag",A12&lt;Gesamt!$B$11,A12&gt;Gesamt!$B$13,),0,INDIRECT("S"&amp;WEEKDAY(A12,2)+21)))</f>
        <v>0</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46215</v>
      </c>
      <c r="B13" t="str">
        <f t="shared" si="0"/>
        <v>So</v>
      </c>
      <c r="D13" s="42"/>
      <c r="E13" s="42"/>
      <c r="F13" s="42"/>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46216</v>
      </c>
      <c r="B14" t="str">
        <f t="shared" si="0"/>
        <v>Mo</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46217</v>
      </c>
      <c r="B15" t="str">
        <f t="shared" si="0"/>
        <v>Di</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Gesamt!B5+Gesamt!B7-SUM(Gesamt!G2:G8)</f>
        <v>30</v>
      </c>
      <c r="T15" s="35"/>
      <c r="V15" s="11"/>
      <c r="W15" s="11"/>
      <c r="Y15" s="19"/>
    </row>
    <row r="16" spans="1:25" x14ac:dyDescent="0.25">
      <c r="A16" s="33">
        <v>46218</v>
      </c>
      <c r="B16" t="str">
        <f t="shared" si="0"/>
        <v>Mi</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46219</v>
      </c>
      <c r="B17" t="str">
        <f t="shared" si="0"/>
        <v>Do</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46220</v>
      </c>
      <c r="B18" t="str">
        <f t="shared" si="0"/>
        <v>Fr</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46221</v>
      </c>
      <c r="B19" t="str">
        <f t="shared" si="0"/>
        <v>Sa</v>
      </c>
      <c r="D19" s="42"/>
      <c r="E19" s="42"/>
      <c r="F19" s="42"/>
      <c r="K19" s="11">
        <f t="shared" si="1"/>
        <v>0</v>
      </c>
      <c r="L19" s="11">
        <f ca="1">IF(W19&lt;&gt;"",W19,IF(OR(C19="Feiertag",A19&lt;Gesamt!$B$11,A19&gt;Gesamt!$B$13,),0,INDIRECT("S"&amp;WEEKDAY(A19,2)+21)))</f>
        <v>0</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184</v>
      </c>
      <c r="T19" s="35"/>
      <c r="V19" s="11"/>
      <c r="W19" s="11"/>
      <c r="Y19" s="19"/>
    </row>
    <row r="20" spans="1:25" x14ac:dyDescent="0.25">
      <c r="A20" s="33">
        <v>46222</v>
      </c>
      <c r="B20" t="str">
        <f t="shared" si="0"/>
        <v>So</v>
      </c>
      <c r="D20" s="42"/>
      <c r="E20" s="42"/>
      <c r="F20" s="42"/>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46223</v>
      </c>
      <c r="B21" t="str">
        <f t="shared" si="0"/>
        <v>Mo</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46224</v>
      </c>
      <c r="B22" t="str">
        <f t="shared" si="0"/>
        <v>Di</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46225</v>
      </c>
      <c r="B23" t="str">
        <f t="shared" si="0"/>
        <v>Mi</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46226</v>
      </c>
      <c r="B24" t="str">
        <f t="shared" si="0"/>
        <v>Do</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46227</v>
      </c>
      <c r="B25" t="str">
        <f t="shared" si="0"/>
        <v>Fr</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46228</v>
      </c>
      <c r="B26" t="str">
        <f t="shared" si="0"/>
        <v>Sa</v>
      </c>
      <c r="D26" s="42"/>
      <c r="E26" s="42"/>
      <c r="F26" s="42"/>
      <c r="K26" s="11">
        <f t="shared" si="1"/>
        <v>0</v>
      </c>
      <c r="L26" s="11">
        <f ca="1">IF(W26&lt;&gt;"",W26,IF(OR(C26="Feiertag",A26&lt;Gesamt!$B$11,A26&gt;Gesamt!$B$13,),0,INDIRECT("S"&amp;WEEKDAY(A26,2)+21)))</f>
        <v>0</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46229</v>
      </c>
      <c r="B27" t="str">
        <f t="shared" si="0"/>
        <v>So</v>
      </c>
      <c r="D27" s="42"/>
      <c r="E27" s="42"/>
      <c r="F27" s="42"/>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46230</v>
      </c>
      <c r="B28" t="str">
        <f t="shared" si="0"/>
        <v>Mo</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46231</v>
      </c>
      <c r="B29" t="str">
        <f t="shared" si="0"/>
        <v>Di</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46232</v>
      </c>
      <c r="B30" t="str">
        <f t="shared" si="0"/>
        <v>Mi</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46233</v>
      </c>
      <c r="B31" t="str">
        <f t="shared" si="0"/>
        <v>Do</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46234</v>
      </c>
      <c r="B32" t="str">
        <f t="shared" si="0"/>
        <v>Fr</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v91lO25T9XYqGkSby/O/CT3+J2awv/B7+Gd71TWfwee+2nn1oDCs3ddLEmihlAtxfITiAJHMgyHeR7B+5+hZCA==" saltValue="M56WOA/QCm3u0OPWWo5B2w=="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11" priority="1">
      <formula>$C2="Feiertag"</formula>
    </cfRule>
    <cfRule type="expression" dxfId="10" priority="2">
      <formula>WEEKDAY($A2,2)&gt;=6</formula>
    </cfRule>
  </conditionalFormatting>
  <dataValidations count="1">
    <dataValidation type="time" allowBlank="1" showInputMessage="1" showErrorMessage="1" sqref="D2:J32" xr:uid="{45298086-C83E-484E-9FA9-88CB09A165BA}">
      <formula1>0</formula1>
      <formula2>0.999305555555556</formula2>
    </dataValidation>
  </dataValidations>
  <pageMargins left="0.7" right="0.7" top="0.78740157499999996" bottom="0.78740157499999996" header="0.3" footer="0.3"/>
  <pageSetup paperSize="9" scale="84" orientation="landscape" horizontalDpi="4294967293" verticalDpi="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9EFFA393-4BC9-4A37-B32E-DC56987D401C}">
          <x14:formula1>
            <xm:f>Anleitung!$AA$1:$AA$6</xm:f>
          </x14:formula1>
          <xm:sqref>C2:C32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Tabelle9">
    <tabColor theme="4"/>
    <pageSetUpPr fitToPage="1"/>
  </sheetPr>
  <dimension ref="A1:Y32"/>
  <sheetViews>
    <sheetView zoomScaleNormal="100" workbookViewId="0">
      <selection activeCell="D35" sqref="D35"/>
    </sheetView>
  </sheetViews>
  <sheetFormatPr baseColWidth="10" defaultRowHeight="15" x14ac:dyDescent="0.25"/>
  <cols>
    <col min="1" max="1" width="7.425781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August 2026</v>
      </c>
      <c r="T1" s="31"/>
      <c r="U1" s="26" t="s">
        <v>69</v>
      </c>
      <c r="V1" s="32" t="s">
        <v>5</v>
      </c>
      <c r="W1" s="20" t="s">
        <v>59</v>
      </c>
      <c r="X1" s="16" t="s">
        <v>67</v>
      </c>
      <c r="Y1" s="16" t="s">
        <v>68</v>
      </c>
    </row>
    <row r="2" spans="1:25" x14ac:dyDescent="0.25">
      <c r="A2" s="33">
        <v>46235</v>
      </c>
      <c r="B2" t="str">
        <f>TEXT(A2,"TTT")</f>
        <v>Sa</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0</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46236</v>
      </c>
      <c r="B3" t="str">
        <f t="shared" ref="B3:B32" si="0">TEXT(A3,"TTT")</f>
        <v>So</v>
      </c>
      <c r="D3" s="42"/>
      <c r="E3" s="42"/>
      <c r="F3" s="42"/>
      <c r="K3" s="11">
        <f t="shared" ref="K3:K32" si="1">IF(V3&lt;&gt;"",V3,IF(OR(C3="krank",C3="Urlaub",C3="Sonderurlaub"),L3,IF(E3="",0,IF(D3&lt;=E3,(E3-D3-F3)*24,(1-D3+E3-F3)*24))+IF(H3="",0,IF(G3&lt;=H3,(H3-G3)*24,(1-G3+H3)*24))+IF(J3="",0,IF(I3&lt;=J3,(J3-I3)*24,(1-I3+J3)*24))+IF(C3="Urlaub halber Tag",L3/2,0)))</f>
        <v>0</v>
      </c>
      <c r="L3" s="11">
        <f ca="1">IF(W3&lt;&gt;"",W3,IF(OR(C3="Feiertag",A3&lt;Gesamt!$B$11,A3&gt;Gesamt!$B$13,),0,INDIRECT("S"&amp;WEEKDAY(A3,2)+21)))</f>
        <v>0</v>
      </c>
      <c r="M3" s="11">
        <f t="shared" ref="M3:M32"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46237</v>
      </c>
      <c r="B4" t="str">
        <f t="shared" si="0"/>
        <v>Mo</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46238</v>
      </c>
      <c r="B5" t="str">
        <f t="shared" si="0"/>
        <v>Di</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46239</v>
      </c>
      <c r="B6" t="str">
        <f t="shared" si="0"/>
        <v>Mi</v>
      </c>
      <c r="D6" s="42"/>
      <c r="E6" s="42"/>
      <c r="F6" s="42"/>
      <c r="K6" s="11">
        <f t="shared" si="1"/>
        <v>0</v>
      </c>
      <c r="L6" s="11">
        <f ca="1">IF(W6&lt;&gt;"",W6,IF(OR(C6="Feiertag",A6&lt;Gesamt!$B$11,A6&gt;Gesamt!$B$13,),0,INDIRECT("S"&amp;WEEKDAY(A6,2)+21)))</f>
        <v>8</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46240</v>
      </c>
      <c r="B7" t="str">
        <f t="shared" si="0"/>
        <v>Do</v>
      </c>
      <c r="D7" s="42"/>
      <c r="E7" s="42"/>
      <c r="F7" s="42"/>
      <c r="K7" s="11">
        <f t="shared" si="1"/>
        <v>0</v>
      </c>
      <c r="L7" s="11">
        <f ca="1">IF(W7&lt;&gt;"",W7,IF(OR(C7="Feiertag",A7&lt;Gesamt!$B$11,A7&gt;Gesamt!$B$13,),0,INDIRECT("S"&amp;WEEKDAY(A7,2)+21)))</f>
        <v>8</v>
      </c>
      <c r="M7" s="11">
        <f t="shared" si="2"/>
        <v>0</v>
      </c>
      <c r="N7" s="11"/>
      <c r="O7" s="11">
        <f>IF(X7&lt;&gt;"",X7,IF(C7="Feiertag",K7*Gesamt!$J$32,IF(B7="So",K7*Gesamt!$J$31,IF(B7="Sa",K7*Gesamt!$J$30,0))))</f>
        <v>0</v>
      </c>
      <c r="P7" s="19">
        <f>IF(Y7&lt;&gt;"",Y7,IF(C7="Feiertag",K7*Gesamt!$K$32,IF(B7="So",K7*Gesamt!$K$31,IF(B7="Sa",K7*Gesamt!$K$30,0))))</f>
        <v>0</v>
      </c>
      <c r="R7" s="21" t="s">
        <v>58</v>
      </c>
      <c r="S7" s="11">
        <f>Gesamt!B9+SUM(Gesamt!E2:E9)-SUM(Gesamt!M2:M9)+SUM(Gesamt!J2:J9)</f>
        <v>0</v>
      </c>
      <c r="T7" s="35"/>
      <c r="V7" s="11"/>
      <c r="W7" s="11"/>
      <c r="Y7" s="19"/>
    </row>
    <row r="8" spans="1:25" x14ac:dyDescent="0.25">
      <c r="A8" s="33">
        <v>46241</v>
      </c>
      <c r="B8" t="str">
        <f t="shared" si="0"/>
        <v>Fr</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R8" s="34"/>
      <c r="T8" s="35"/>
      <c r="V8" s="11"/>
      <c r="W8" s="11"/>
      <c r="Y8" s="19"/>
    </row>
    <row r="9" spans="1:25" x14ac:dyDescent="0.25">
      <c r="A9" s="33">
        <v>46242</v>
      </c>
      <c r="B9" t="str">
        <f t="shared" si="0"/>
        <v>Sa</v>
      </c>
      <c r="D9" s="42"/>
      <c r="E9" s="42"/>
      <c r="F9" s="42"/>
      <c r="K9" s="11">
        <f t="shared" si="1"/>
        <v>0</v>
      </c>
      <c r="L9" s="11">
        <f ca="1">IF(W9&lt;&gt;"",W9,IF(OR(C9="Feiertag",A9&lt;Gesamt!$B$11,A9&gt;Gesamt!$B$13,),0,INDIRECT("S"&amp;WEEKDAY(A9,2)+21)))</f>
        <v>0</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46243</v>
      </c>
      <c r="B10" t="str">
        <f t="shared" si="0"/>
        <v>So</v>
      </c>
      <c r="D10" s="42"/>
      <c r="E10" s="42"/>
      <c r="F10" s="42"/>
      <c r="K10" s="11">
        <f t="shared" si="1"/>
        <v>0</v>
      </c>
      <c r="L10" s="11">
        <f ca="1">IF(W10&lt;&gt;"",W10,IF(OR(C10="Feiertag",A10&lt;Gesamt!$B$11,A10&gt;Gesamt!$B$13,),0,INDIRECT("S"&amp;WEEKDAY(A10,2)+21)))</f>
        <v>0</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46244</v>
      </c>
      <c r="B11" t="str">
        <f t="shared" si="0"/>
        <v>Mo</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SUM(Gesamt!F2:F9)</f>
        <v>0</v>
      </c>
      <c r="T11" s="35"/>
      <c r="V11" s="11"/>
      <c r="W11" s="11"/>
      <c r="Y11" s="19"/>
    </row>
    <row r="12" spans="1:25" x14ac:dyDescent="0.25">
      <c r="A12" s="33">
        <v>46245</v>
      </c>
      <c r="B12" t="str">
        <f t="shared" si="0"/>
        <v>Di</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46246</v>
      </c>
      <c r="B13" t="str">
        <f t="shared" si="0"/>
        <v>Mi</v>
      </c>
      <c r="D13" s="42"/>
      <c r="E13" s="42"/>
      <c r="F13" s="42"/>
      <c r="K13" s="11">
        <f t="shared" si="1"/>
        <v>0</v>
      </c>
      <c r="L13" s="11">
        <f ca="1">IF(W13&lt;&gt;"",W13,IF(OR(C13="Feiertag",A13&lt;Gesamt!$B$11,A13&gt;Gesamt!$B$13,),0,INDIRECT("S"&amp;WEEKDAY(A13,2)+21)))</f>
        <v>8</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46247</v>
      </c>
      <c r="B14" t="str">
        <f t="shared" si="0"/>
        <v>Do</v>
      </c>
      <c r="D14" s="42"/>
      <c r="E14" s="42"/>
      <c r="F14" s="42"/>
      <c r="K14" s="11">
        <f t="shared" si="1"/>
        <v>0</v>
      </c>
      <c r="L14" s="11">
        <f ca="1">IF(W14&lt;&gt;"",W14,IF(OR(C14="Feiertag",A14&lt;Gesamt!$B$11,A14&gt;Gesamt!$B$13,),0,INDIRECT("S"&amp;WEEKDAY(A14,2)+21)))</f>
        <v>8</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46248</v>
      </c>
      <c r="B15" t="str">
        <f t="shared" si="0"/>
        <v>Fr</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Gesamt!B5+Gesamt!B7-SUM(Gesamt!G2:G9)</f>
        <v>30</v>
      </c>
      <c r="T15" s="35"/>
      <c r="V15" s="11"/>
      <c r="W15" s="11"/>
      <c r="Y15" s="19"/>
    </row>
    <row r="16" spans="1:25" x14ac:dyDescent="0.25">
      <c r="A16" s="33">
        <v>46249</v>
      </c>
      <c r="B16" t="str">
        <f t="shared" si="0"/>
        <v>Sa</v>
      </c>
      <c r="D16" s="42"/>
      <c r="E16" s="42"/>
      <c r="F16" s="42"/>
      <c r="K16" s="11">
        <f t="shared" si="1"/>
        <v>0</v>
      </c>
      <c r="L16" s="11">
        <f ca="1">IF(W16&lt;&gt;"",W16,IF(OR(C16="Feiertag",A16&lt;Gesamt!$B$11,A16&gt;Gesamt!$B$13,),0,INDIRECT("S"&amp;WEEKDAY(A16,2)+21)))</f>
        <v>0</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46250</v>
      </c>
      <c r="B17" t="str">
        <f t="shared" si="0"/>
        <v>So</v>
      </c>
      <c r="D17" s="42"/>
      <c r="E17" s="42"/>
      <c r="F17" s="42"/>
      <c r="K17" s="11">
        <f t="shared" si="1"/>
        <v>0</v>
      </c>
      <c r="L17" s="11">
        <f ca="1">IF(W17&lt;&gt;"",W17,IF(OR(C17="Feiertag",A17&lt;Gesamt!$B$11,A17&gt;Gesamt!$B$13,),0,INDIRECT("S"&amp;WEEKDAY(A17,2)+21)))</f>
        <v>0</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46251</v>
      </c>
      <c r="B18" t="str">
        <f t="shared" si="0"/>
        <v>Mo</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46252</v>
      </c>
      <c r="B19" t="str">
        <f t="shared" si="0"/>
        <v>Di</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168</v>
      </c>
      <c r="T19" s="35"/>
      <c r="V19" s="11"/>
      <c r="W19" s="11"/>
      <c r="Y19" s="19"/>
    </row>
    <row r="20" spans="1:25" x14ac:dyDescent="0.25">
      <c r="A20" s="33">
        <v>46253</v>
      </c>
      <c r="B20" t="str">
        <f t="shared" si="0"/>
        <v>Mi</v>
      </c>
      <c r="D20" s="42"/>
      <c r="E20" s="42"/>
      <c r="F20" s="42"/>
      <c r="K20" s="11">
        <f t="shared" si="1"/>
        <v>0</v>
      </c>
      <c r="L20" s="11">
        <f ca="1">IF(W20&lt;&gt;"",W20,IF(OR(C20="Feiertag",A20&lt;Gesamt!$B$11,A20&gt;Gesamt!$B$13,),0,INDIRECT("S"&amp;WEEKDAY(A20,2)+21)))</f>
        <v>8</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46254</v>
      </c>
      <c r="B21" t="str">
        <f t="shared" si="0"/>
        <v>Do</v>
      </c>
      <c r="D21" s="42"/>
      <c r="E21" s="42"/>
      <c r="F21" s="42"/>
      <c r="K21" s="11">
        <f t="shared" si="1"/>
        <v>0</v>
      </c>
      <c r="L21" s="11">
        <f ca="1">IF(W21&lt;&gt;"",W21,IF(OR(C21="Feiertag",A21&lt;Gesamt!$B$11,A21&gt;Gesamt!$B$13,),0,INDIRECT("S"&amp;WEEKDAY(A21,2)+21)))</f>
        <v>8</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46255</v>
      </c>
      <c r="B22" t="str">
        <f t="shared" si="0"/>
        <v>Fr</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46256</v>
      </c>
      <c r="B23" t="str">
        <f t="shared" si="0"/>
        <v>Sa</v>
      </c>
      <c r="D23" s="42"/>
      <c r="E23" s="42"/>
      <c r="F23" s="42"/>
      <c r="K23" s="11">
        <f t="shared" si="1"/>
        <v>0</v>
      </c>
      <c r="L23" s="11">
        <f ca="1">IF(W23&lt;&gt;"",W23,IF(OR(C23="Feiertag",A23&lt;Gesamt!$B$11,A23&gt;Gesamt!$B$13,),0,INDIRECT("S"&amp;WEEKDAY(A23,2)+21)))</f>
        <v>0</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46257</v>
      </c>
      <c r="B24" t="str">
        <f t="shared" si="0"/>
        <v>So</v>
      </c>
      <c r="D24" s="42"/>
      <c r="E24" s="42"/>
      <c r="F24" s="42"/>
      <c r="K24" s="11">
        <f t="shared" si="1"/>
        <v>0</v>
      </c>
      <c r="L24" s="11">
        <f ca="1">IF(W24&lt;&gt;"",W24,IF(OR(C24="Feiertag",A24&lt;Gesamt!$B$11,A24&gt;Gesamt!$B$13,),0,INDIRECT("S"&amp;WEEKDAY(A24,2)+21)))</f>
        <v>0</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46258</v>
      </c>
      <c r="B25" t="str">
        <f t="shared" si="0"/>
        <v>Mo</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46259</v>
      </c>
      <c r="B26" t="str">
        <f t="shared" si="0"/>
        <v>Di</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46260</v>
      </c>
      <c r="B27" t="str">
        <f t="shared" si="0"/>
        <v>Mi</v>
      </c>
      <c r="D27" s="42"/>
      <c r="E27" s="42"/>
      <c r="F27" s="42"/>
      <c r="K27" s="11">
        <f t="shared" si="1"/>
        <v>0</v>
      </c>
      <c r="L27" s="11">
        <f ca="1">IF(W27&lt;&gt;"",W27,IF(OR(C27="Feiertag",A27&lt;Gesamt!$B$11,A27&gt;Gesamt!$B$13,),0,INDIRECT("S"&amp;WEEKDAY(A27,2)+21)))</f>
        <v>8</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46261</v>
      </c>
      <c r="B28" t="str">
        <f t="shared" si="0"/>
        <v>Do</v>
      </c>
      <c r="D28" s="42"/>
      <c r="E28" s="42"/>
      <c r="F28" s="42"/>
      <c r="K28" s="11">
        <f t="shared" si="1"/>
        <v>0</v>
      </c>
      <c r="L28" s="11">
        <f ca="1">IF(W28&lt;&gt;"",W28,IF(OR(C28="Feiertag",A28&lt;Gesamt!$B$11,A28&gt;Gesamt!$B$13,),0,INDIRECT("S"&amp;WEEKDAY(A28,2)+21)))</f>
        <v>8</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46262</v>
      </c>
      <c r="B29" t="str">
        <f t="shared" si="0"/>
        <v>Fr</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46263</v>
      </c>
      <c r="B30" t="str">
        <f t="shared" si="0"/>
        <v>Sa</v>
      </c>
      <c r="D30" s="42"/>
      <c r="E30" s="42"/>
      <c r="F30" s="42"/>
      <c r="K30" s="11">
        <f t="shared" si="1"/>
        <v>0</v>
      </c>
      <c r="L30" s="11">
        <f ca="1">IF(W30&lt;&gt;"",W30,IF(OR(C30="Feiertag",A30&lt;Gesamt!$B$11,A30&gt;Gesamt!$B$13,),0,INDIRECT("S"&amp;WEEKDAY(A30,2)+21)))</f>
        <v>0</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46264</v>
      </c>
      <c r="B31" t="str">
        <f t="shared" si="0"/>
        <v>So</v>
      </c>
      <c r="D31" s="42"/>
      <c r="E31" s="42"/>
      <c r="F31" s="42"/>
      <c r="K31" s="11">
        <f t="shared" si="1"/>
        <v>0</v>
      </c>
      <c r="L31" s="11">
        <f ca="1">IF(W31&lt;&gt;"",W31,IF(OR(C31="Feiertag",A31&lt;Gesamt!$B$11,A31&gt;Gesamt!$B$13,),0,INDIRECT("S"&amp;WEEKDAY(A31,2)+21)))</f>
        <v>0</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v>46265</v>
      </c>
      <c r="B32" t="str">
        <f t="shared" si="0"/>
        <v>Mo</v>
      </c>
      <c r="D32" s="42"/>
      <c r="E32" s="42"/>
      <c r="F32" s="42"/>
      <c r="K32" s="11">
        <f t="shared" si="1"/>
        <v>0</v>
      </c>
      <c r="L32" s="11">
        <f ca="1">IF(W32&lt;&gt;"",W32,IF(OR(C32="Feiertag",A32&lt;Gesamt!$B$11,A32&gt;Gesamt!$B$13,),0,INDIRECT("S"&amp;WEEKDAY(A32,2)+21)))</f>
        <v>8</v>
      </c>
      <c r="M32" s="11">
        <f t="shared" si="2"/>
        <v>0</v>
      </c>
      <c r="N32" s="11"/>
      <c r="O32" s="11">
        <f>IF(X32&lt;&gt;"",X32,IF(C32="Feiertag",K32*Gesamt!$J$32,IF(B32="So",K32*Gesamt!$J$31,IF(B32="Sa",K32*Gesamt!$J$30,0))))</f>
        <v>0</v>
      </c>
      <c r="P32" s="19">
        <f>IF(Y32&lt;&gt;"",Y32,IF(C32="Feiertag",K32*Gesamt!$K$32,IF(B32="So",K32*Gesamt!$K$31,IF(B32="Sa",K32*Gesamt!$K$30,0))))</f>
        <v>0</v>
      </c>
      <c r="T32" s="35"/>
      <c r="V32" s="11"/>
      <c r="W32" s="11"/>
      <c r="Y32" s="19"/>
    </row>
  </sheetData>
  <sheetProtection algorithmName="SHA-512" hashValue="I+2sLss9YBu1JmZIka2fa90I8HlGn60QwY5YJBbYS5KfgSI86oRA57XikUfrxGYi5QvrAeUthcsBuI8GCSFYtw==" saltValue="OhoMbBREGirhuDIEsdkgNw=="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2">
    <cfRule type="expression" dxfId="9" priority="1">
      <formula>$C2="Feiertag"</formula>
    </cfRule>
    <cfRule type="expression" dxfId="8" priority="2">
      <formula>WEEKDAY($A2,2)&gt;=6</formula>
    </cfRule>
  </conditionalFormatting>
  <dataValidations count="1">
    <dataValidation type="time" allowBlank="1" showInputMessage="1" showErrorMessage="1" sqref="D2:J32" xr:uid="{5B95AD48-059B-4242-9C28-82310167B37E}">
      <formula1>0</formula1>
      <formula2>0.999305555555556</formula2>
    </dataValidation>
  </dataValidations>
  <pageMargins left="0.7" right="0.7" top="0.78740157499999996" bottom="0.78740157499999996" header="0.3" footer="0.3"/>
  <pageSetup paperSize="9" scale="84" orientation="landscape" horizontalDpi="30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F8C4A316-92C3-4D86-9DB4-57D7871F7142}">
          <x14:formula1>
            <xm:f>Anleitung!$AA$1:$AA$6</xm:f>
          </x14:formula1>
          <xm:sqref>C2:C32</xm:sqref>
        </x14:dataValidation>
      </x14:dataValidations>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Tabelle10">
    <tabColor theme="6"/>
    <pageSetUpPr fitToPage="1"/>
  </sheetPr>
  <dimension ref="A1:Y32"/>
  <sheetViews>
    <sheetView zoomScaleNormal="100" workbookViewId="0">
      <selection activeCell="D35" sqref="D35"/>
    </sheetView>
  </sheetViews>
  <sheetFormatPr baseColWidth="10" defaultRowHeight="15" x14ac:dyDescent="0.25"/>
  <cols>
    <col min="1" max="1" width="7.28515625" bestFit="1" customWidth="1"/>
    <col min="2" max="2" width="4" bestFit="1" customWidth="1"/>
    <col min="3" max="3" width="21.28515625" bestFit="1" customWidth="1"/>
    <col min="4" max="4" width="9.42578125" style="9" bestFit="1" customWidth="1"/>
    <col min="5" max="5" width="7" style="9" bestFit="1" customWidth="1"/>
    <col min="6" max="6" width="6.28515625" style="9" bestFit="1" customWidth="1"/>
    <col min="7" max="7" width="9" style="9" hidden="1" customWidth="1"/>
    <col min="8" max="8" width="7" style="9" hidden="1" customWidth="1"/>
    <col min="9" max="9" width="9" style="9" hidden="1" customWidth="1"/>
    <col min="10" max="10" width="7" style="9" hidden="1" customWidth="1"/>
    <col min="11" max="11" width="10.7109375" style="11" bestFit="1" customWidth="1"/>
    <col min="12" max="12" width="11.5703125" bestFit="1" customWidth="1"/>
    <col min="13" max="13" width="12.7109375" bestFit="1" customWidth="1"/>
    <col min="14" max="14" width="16.42578125" customWidth="1"/>
    <col min="15" max="15" width="15" hidden="1" customWidth="1"/>
    <col min="16" max="16" width="15.85546875" hidden="1" customWidth="1"/>
    <col min="18" max="18" width="26.42578125" bestFit="1" customWidth="1"/>
    <col min="21" max="21" width="10.5703125" bestFit="1" customWidth="1"/>
    <col min="22" max="22" width="10.7109375" bestFit="1" customWidth="1"/>
    <col min="23" max="23" width="11.5703125" bestFit="1" customWidth="1"/>
    <col min="24" max="24" width="15" bestFit="1" customWidth="1"/>
    <col min="25" max="25" width="15.85546875" bestFit="1" customWidth="1"/>
  </cols>
  <sheetData>
    <row r="1" spans="1:25" s="29" customFormat="1" x14ac:dyDescent="0.25">
      <c r="A1" s="26" t="s">
        <v>0</v>
      </c>
      <c r="B1" s="26" t="s">
        <v>1</v>
      </c>
      <c r="C1" s="26" t="s">
        <v>36</v>
      </c>
      <c r="D1" s="27" t="s">
        <v>2</v>
      </c>
      <c r="E1" s="27" t="s">
        <v>3</v>
      </c>
      <c r="F1" s="27" t="s">
        <v>4</v>
      </c>
      <c r="G1" s="27" t="s">
        <v>77</v>
      </c>
      <c r="H1" s="27" t="s">
        <v>3</v>
      </c>
      <c r="I1" s="27" t="s">
        <v>77</v>
      </c>
      <c r="J1" s="27" t="s">
        <v>3</v>
      </c>
      <c r="K1" s="28" t="s">
        <v>5</v>
      </c>
      <c r="L1" s="27" t="s">
        <v>59</v>
      </c>
      <c r="M1" s="27" t="s">
        <v>7</v>
      </c>
      <c r="N1" s="27" t="s">
        <v>35</v>
      </c>
      <c r="O1" s="3" t="s">
        <v>67</v>
      </c>
      <c r="P1" s="3" t="s">
        <v>68</v>
      </c>
      <c r="R1" s="30" t="str">
        <f>TEXT(A2,"MMMM")&amp;" "&amp;YEAR(A2)</f>
        <v>September 2026</v>
      </c>
      <c r="T1" s="31"/>
      <c r="U1" s="26" t="s">
        <v>69</v>
      </c>
      <c r="V1" s="32" t="s">
        <v>5</v>
      </c>
      <c r="W1" s="20" t="s">
        <v>59</v>
      </c>
      <c r="X1" s="16" t="s">
        <v>67</v>
      </c>
      <c r="Y1" s="16" t="s">
        <v>68</v>
      </c>
    </row>
    <row r="2" spans="1:25" x14ac:dyDescent="0.25">
      <c r="A2" s="33">
        <v>46266</v>
      </c>
      <c r="B2" t="str">
        <f t="shared" ref="B2:B22" si="0">TEXT(A2,"TTT")</f>
        <v>Di</v>
      </c>
      <c r="D2" s="42"/>
      <c r="E2" s="42"/>
      <c r="F2" s="42"/>
      <c r="K2" s="11">
        <f>IF(V2&lt;&gt;"",V2,IF(OR(C2="krank",C2="Urlaub",C2="Sonderurlaub"),L2,IF(E2="",0,IF(D2&lt;=E2,(E2-D2-F2)*24,(1-D2+E2-F2)*24))+IF(H2="",0,IF(G2&lt;=H2,(H2-G2)*24,(1-G2+H2)*24))+IF(J2="",0,IF(I2&lt;=J2,(J2-I2)*24,(1-I2+J2)*24))+IF(C2="Urlaub halber Tag",L2/2,0)))</f>
        <v>0</v>
      </c>
      <c r="L2" s="11">
        <f ca="1">IF(W2&lt;&gt;"",W2,IF(OR(C2="Feiertag",A2&lt;Gesamt!$B$11,A2&gt;Gesamt!$B$13,),0,INDIRECT("S"&amp;WEEKDAY(A2,2)+21)))</f>
        <v>8</v>
      </c>
      <c r="M2" s="11">
        <f>IF(OR(C2="Überstundenabbau",C2="Urlaub halber Tag",E2&lt;&gt;"",K2&gt;0),K2-L2,0)</f>
        <v>0</v>
      </c>
      <c r="N2" s="11"/>
      <c r="O2" s="11">
        <f>IF(X2&lt;&gt;"",X2,IF(C2="Feiertag",K2*Gesamt!$J$32,IF(B2="So",K2*Gesamt!$J$31,IF(B2="Sa",K2*Gesamt!$J$30,0))))</f>
        <v>0</v>
      </c>
      <c r="P2" s="19">
        <f>IF(Y2&lt;&gt;"",Y2,IF(C2="Feiertag",K2*Gesamt!$K$32,IF(B2="So",K2*Gesamt!$K$31,IF(B2="Sa",K2*Gesamt!$K$30,0))))</f>
        <v>0</v>
      </c>
      <c r="R2" s="34"/>
      <c r="T2" s="35"/>
      <c r="V2" s="11"/>
      <c r="W2" s="11"/>
      <c r="Y2" s="19"/>
    </row>
    <row r="3" spans="1:25" x14ac:dyDescent="0.25">
      <c r="A3" s="33">
        <v>46267</v>
      </c>
      <c r="B3" t="str">
        <f t="shared" si="0"/>
        <v>Mi</v>
      </c>
      <c r="D3" s="42"/>
      <c r="E3" s="42"/>
      <c r="F3" s="42"/>
      <c r="K3" s="11">
        <f t="shared" ref="K3:K31" si="1">IF(V3&lt;&gt;"",V3,IF(OR(C3="krank",C3="Urlaub",C3="Sonderurlaub"),L3,IF(E3="",0,IF(D3&lt;=E3,(E3-D3-F3)*24,(1-D3+E3-F3)*24))+IF(H3="",0,IF(G3&lt;=H3,(H3-G3)*24,(1-G3+H3)*24))+IF(J3="",0,IF(I3&lt;=J3,(J3-I3)*24,(1-I3+J3)*24))+IF(C3="Urlaub halber Tag",L3/2,0)))</f>
        <v>0</v>
      </c>
      <c r="L3" s="11">
        <f ca="1">IF(W3&lt;&gt;"",W3,IF(OR(C3="Feiertag",A3&lt;Gesamt!$B$11,A3&gt;Gesamt!$B$13,),0,INDIRECT("S"&amp;WEEKDAY(A3,2)+21)))</f>
        <v>8</v>
      </c>
      <c r="M3" s="11">
        <f t="shared" ref="M3:M31" si="2">IF(OR(C3="Überstundenabbau",C3="Urlaub halber Tag",E3&lt;&gt;"",K3&gt;0),K3-L3,0)</f>
        <v>0</v>
      </c>
      <c r="N3" s="11"/>
      <c r="O3" s="11">
        <f>IF(X3&lt;&gt;"",X3,IF(C3="Feiertag",K3*Gesamt!$J$32,IF(B3="So",K3*Gesamt!$J$31,IF(B3="Sa",K3*Gesamt!$J$30,0))))</f>
        <v>0</v>
      </c>
      <c r="P3" s="19">
        <f>IF(Y3&lt;&gt;"",Y3,IF(C3="Feiertag",K3*Gesamt!$K$32,IF(B3="So",K3*Gesamt!$K$31,IF(B3="Sa",K3*Gesamt!$K$30,0))))</f>
        <v>0</v>
      </c>
      <c r="R3" s="47" t="str">
        <f>Gesamt!A3</f>
        <v>Max Mustermann</v>
      </c>
      <c r="S3" s="47"/>
      <c r="T3" s="35"/>
      <c r="V3" s="11"/>
      <c r="W3" s="11"/>
      <c r="Y3" s="19"/>
    </row>
    <row r="4" spans="1:25" x14ac:dyDescent="0.25">
      <c r="A4" s="33">
        <v>46268</v>
      </c>
      <c r="B4" t="str">
        <f t="shared" si="0"/>
        <v>Do</v>
      </c>
      <c r="D4" s="42"/>
      <c r="E4" s="42"/>
      <c r="F4" s="42"/>
      <c r="K4" s="11">
        <f t="shared" si="1"/>
        <v>0</v>
      </c>
      <c r="L4" s="11">
        <f ca="1">IF(W4&lt;&gt;"",W4,IF(OR(C4="Feiertag",A4&lt;Gesamt!$B$11,A4&gt;Gesamt!$B$13,),0,INDIRECT("S"&amp;WEEKDAY(A4,2)+21)))</f>
        <v>8</v>
      </c>
      <c r="M4" s="11">
        <f t="shared" si="2"/>
        <v>0</v>
      </c>
      <c r="N4" s="11"/>
      <c r="O4" s="11">
        <f>IF(X4&lt;&gt;"",X4,IF(C4="Feiertag",K4*Gesamt!$J$32,IF(B4="So",K4*Gesamt!$J$31,IF(B4="Sa",K4*Gesamt!$J$30,0))))</f>
        <v>0</v>
      </c>
      <c r="P4" s="19">
        <f>IF(Y4&lt;&gt;"",Y4,IF(C4="Feiertag",K4*Gesamt!$K$32,IF(B4="So",K4*Gesamt!$K$31,IF(B4="Sa",K4*Gesamt!$K$30,0))))</f>
        <v>0</v>
      </c>
      <c r="T4" s="35"/>
      <c r="V4" s="11"/>
      <c r="W4" s="11"/>
      <c r="Y4" s="19"/>
    </row>
    <row r="5" spans="1:25" x14ac:dyDescent="0.25">
      <c r="A5" s="33">
        <v>46269</v>
      </c>
      <c r="B5" t="str">
        <f t="shared" si="0"/>
        <v>Fr</v>
      </c>
      <c r="D5" s="42"/>
      <c r="E5" s="42"/>
      <c r="F5" s="42"/>
      <c r="K5" s="11">
        <f t="shared" si="1"/>
        <v>0</v>
      </c>
      <c r="L5" s="11">
        <f ca="1">IF(W5&lt;&gt;"",W5,IF(OR(C5="Feiertag",A5&lt;Gesamt!$B$11,A5&gt;Gesamt!$B$13,),0,INDIRECT("S"&amp;WEEKDAY(A5,2)+21)))</f>
        <v>8</v>
      </c>
      <c r="M5" s="11">
        <f t="shared" si="2"/>
        <v>0</v>
      </c>
      <c r="N5" s="11"/>
      <c r="O5" s="11">
        <f>IF(X5&lt;&gt;"",X5,IF(C5="Feiertag",K5*Gesamt!$J$32,IF(B5="So",K5*Gesamt!$J$31,IF(B5="Sa",K5*Gesamt!$J$30,0))))</f>
        <v>0</v>
      </c>
      <c r="P5" s="19">
        <f>IF(Y5&lt;&gt;"",Y5,IF(C5="Feiertag",K5*Gesamt!$K$32,IF(B5="So",K5*Gesamt!$K$31,IF(B5="Sa",K5*Gesamt!$K$30,0))))</f>
        <v>0</v>
      </c>
      <c r="Q5" s="33"/>
      <c r="R5" s="21" t="s">
        <v>8</v>
      </c>
      <c r="S5" s="11">
        <f>SUM(M2:M32)</f>
        <v>0</v>
      </c>
      <c r="T5" s="35"/>
      <c r="V5" s="11"/>
      <c r="W5" s="11"/>
      <c r="Y5" s="19"/>
    </row>
    <row r="6" spans="1:25" x14ac:dyDescent="0.25">
      <c r="A6" s="33">
        <v>46270</v>
      </c>
      <c r="B6" t="str">
        <f t="shared" si="0"/>
        <v>Sa</v>
      </c>
      <c r="D6" s="42"/>
      <c r="E6" s="42"/>
      <c r="F6" s="42"/>
      <c r="K6" s="11">
        <f t="shared" si="1"/>
        <v>0</v>
      </c>
      <c r="L6" s="11">
        <f ca="1">IF(W6&lt;&gt;"",W6,IF(OR(C6="Feiertag",A6&lt;Gesamt!$B$11,A6&gt;Gesamt!$B$13,),0,INDIRECT("S"&amp;WEEKDAY(A6,2)+21)))</f>
        <v>0</v>
      </c>
      <c r="M6" s="11">
        <f t="shared" si="2"/>
        <v>0</v>
      </c>
      <c r="N6" s="11"/>
      <c r="O6" s="11">
        <f>IF(X6&lt;&gt;"",X6,IF(C6="Feiertag",K6*Gesamt!$J$32,IF(B6="So",K6*Gesamt!$J$31,IF(B6="Sa",K6*Gesamt!$J$30,0))))</f>
        <v>0</v>
      </c>
      <c r="P6" s="19">
        <f>IF(Y6&lt;&gt;"",Y6,IF(C6="Feiertag",K6*Gesamt!$K$32,IF(B6="So",K6*Gesamt!$K$31,IF(B6="Sa",K6*Gesamt!$K$30,0))))</f>
        <v>0</v>
      </c>
      <c r="R6" s="34"/>
      <c r="T6" s="35"/>
      <c r="V6" s="11"/>
      <c r="W6" s="11"/>
      <c r="Y6" s="19"/>
    </row>
    <row r="7" spans="1:25" x14ac:dyDescent="0.25">
      <c r="A7" s="33">
        <v>46271</v>
      </c>
      <c r="B7" t="str">
        <f t="shared" si="0"/>
        <v>So</v>
      </c>
      <c r="D7" s="42"/>
      <c r="E7" s="42"/>
      <c r="F7" s="42"/>
      <c r="K7" s="11">
        <f t="shared" si="1"/>
        <v>0</v>
      </c>
      <c r="L7" s="11">
        <f ca="1">IF(W7&lt;&gt;"",W7,IF(OR(C7="Feiertag",A7&lt;Gesamt!$B$11,A7&gt;Gesamt!$B$13,),0,INDIRECT("S"&amp;WEEKDAY(A7,2)+21)))</f>
        <v>0</v>
      </c>
      <c r="M7" s="11">
        <f t="shared" si="2"/>
        <v>0</v>
      </c>
      <c r="N7" s="11"/>
      <c r="O7" s="11">
        <f>IF(X7&lt;&gt;"",X7,IF(C7="Feiertag",K7*Gesamt!$J$32,IF(B7="So",K7*Gesamt!$J$31,IF(B7="Sa",K7*Gesamt!$J$30,0))))</f>
        <v>0</v>
      </c>
      <c r="P7" s="19">
        <f>IF(Y7&lt;&gt;"",Y7,IF(C7="Feiertag",K7*Gesamt!$K$32,IF(B7="So",K7*Gesamt!$K$31,IF(B7="Sa",K7*Gesamt!$K$30,0))))</f>
        <v>0</v>
      </c>
      <c r="R7" s="21" t="s">
        <v>58</v>
      </c>
      <c r="S7" s="11">
        <f>Gesamt!B9+SUM(Gesamt!E2:E10)-SUM(Gesamt!M2:M10)+SUM(Gesamt!J2:J10)</f>
        <v>0</v>
      </c>
      <c r="T7" s="35"/>
      <c r="V7" s="11"/>
      <c r="W7" s="11"/>
      <c r="Y7" s="19"/>
    </row>
    <row r="8" spans="1:25" x14ac:dyDescent="0.25">
      <c r="A8" s="33">
        <v>46272</v>
      </c>
      <c r="B8" t="str">
        <f t="shared" si="0"/>
        <v>Mo</v>
      </c>
      <c r="D8" s="42"/>
      <c r="E8" s="42"/>
      <c r="F8" s="42"/>
      <c r="K8" s="11">
        <f t="shared" si="1"/>
        <v>0</v>
      </c>
      <c r="L8" s="11">
        <f ca="1">IF(W8&lt;&gt;"",W8,IF(OR(C8="Feiertag",A8&lt;Gesamt!$B$11,A8&gt;Gesamt!$B$13,),0,INDIRECT("S"&amp;WEEKDAY(A8,2)+21)))</f>
        <v>8</v>
      </c>
      <c r="M8" s="11">
        <f t="shared" si="2"/>
        <v>0</v>
      </c>
      <c r="N8" s="11"/>
      <c r="O8" s="11">
        <f>IF(X8&lt;&gt;"",X8,IF(C8="Feiertag",K8*Gesamt!$J$32,IF(B8="So",K8*Gesamt!$J$31,IF(B8="Sa",K8*Gesamt!$J$30,0))))</f>
        <v>0</v>
      </c>
      <c r="P8" s="19">
        <f>IF(Y8&lt;&gt;"",Y8,IF(C8="Feiertag",K8*Gesamt!$K$32,IF(B8="So",K8*Gesamt!$K$31,IF(B8="Sa",K8*Gesamt!$K$30,0))))</f>
        <v>0</v>
      </c>
      <c r="Q8" s="36"/>
      <c r="R8" s="34"/>
      <c r="T8" s="35"/>
      <c r="V8" s="11"/>
      <c r="W8" s="11"/>
      <c r="Y8" s="19"/>
    </row>
    <row r="9" spans="1:25" x14ac:dyDescent="0.25">
      <c r="A9" s="33">
        <v>46273</v>
      </c>
      <c r="B9" t="str">
        <f t="shared" si="0"/>
        <v>Di</v>
      </c>
      <c r="D9" s="42"/>
      <c r="E9" s="42"/>
      <c r="F9" s="42"/>
      <c r="K9" s="11">
        <f t="shared" si="1"/>
        <v>0</v>
      </c>
      <c r="L9" s="11">
        <f ca="1">IF(W9&lt;&gt;"",W9,IF(OR(C9="Feiertag",A9&lt;Gesamt!$B$11,A9&gt;Gesamt!$B$13,),0,INDIRECT("S"&amp;WEEKDAY(A9,2)+21)))</f>
        <v>8</v>
      </c>
      <c r="M9" s="11">
        <f t="shared" si="2"/>
        <v>0</v>
      </c>
      <c r="N9" s="11"/>
      <c r="O9" s="11">
        <f>IF(X9&lt;&gt;"",X9,IF(C9="Feiertag",K9*Gesamt!$J$32,IF(B9="So",K9*Gesamt!$J$31,IF(B9="Sa",K9*Gesamt!$J$30,0))))</f>
        <v>0</v>
      </c>
      <c r="P9" s="19">
        <f>IF(Y9&lt;&gt;"",Y9,IF(C9="Feiertag",K9*Gesamt!$K$32,IF(B9="So",K9*Gesamt!$K$31,IF(B9="Sa",K9*Gesamt!$K$30,0))))</f>
        <v>0</v>
      </c>
      <c r="R9" s="21" t="s">
        <v>25</v>
      </c>
      <c r="S9">
        <f>COUNTIF(C2:C32,"krank")</f>
        <v>0</v>
      </c>
      <c r="T9" s="35"/>
      <c r="V9" s="11"/>
      <c r="W9" s="11"/>
      <c r="Y9" s="19"/>
    </row>
    <row r="10" spans="1:25" x14ac:dyDescent="0.25">
      <c r="A10" s="33">
        <v>46274</v>
      </c>
      <c r="B10" t="str">
        <f t="shared" si="0"/>
        <v>Mi</v>
      </c>
      <c r="D10" s="42"/>
      <c r="E10" s="42"/>
      <c r="F10" s="42"/>
      <c r="K10" s="11">
        <f t="shared" si="1"/>
        <v>0</v>
      </c>
      <c r="L10" s="11">
        <f ca="1">IF(W10&lt;&gt;"",W10,IF(OR(C10="Feiertag",A10&lt;Gesamt!$B$11,A10&gt;Gesamt!$B$13,),0,INDIRECT("S"&amp;WEEKDAY(A10,2)+21)))</f>
        <v>8</v>
      </c>
      <c r="M10" s="11">
        <f t="shared" si="2"/>
        <v>0</v>
      </c>
      <c r="N10" s="11"/>
      <c r="O10" s="11">
        <f>IF(X10&lt;&gt;"",X10,IF(C10="Feiertag",K10*Gesamt!$J$32,IF(B10="So",K10*Gesamt!$J$31,IF(B10="Sa",K10*Gesamt!$J$30,0))))</f>
        <v>0</v>
      </c>
      <c r="P10" s="19">
        <f>IF(Y10&lt;&gt;"",Y10,IF(C10="Feiertag",K10*Gesamt!$K$32,IF(B10="So",K10*Gesamt!$K$31,IF(B10="Sa",K10*Gesamt!$K$30,0))))</f>
        <v>0</v>
      </c>
      <c r="R10" s="34"/>
      <c r="T10" s="35"/>
      <c r="V10" s="11"/>
      <c r="W10" s="11"/>
      <c r="Y10" s="19"/>
    </row>
    <row r="11" spans="1:25" x14ac:dyDescent="0.25">
      <c r="A11" s="33">
        <v>46275</v>
      </c>
      <c r="B11" t="str">
        <f t="shared" si="0"/>
        <v>Do</v>
      </c>
      <c r="D11" s="42"/>
      <c r="E11" s="42"/>
      <c r="F11" s="42"/>
      <c r="K11" s="11">
        <f t="shared" si="1"/>
        <v>0</v>
      </c>
      <c r="L11" s="11">
        <f ca="1">IF(W11&lt;&gt;"",W11,IF(OR(C11="Feiertag",A11&lt;Gesamt!$B$11,A11&gt;Gesamt!$B$13,),0,INDIRECT("S"&amp;WEEKDAY(A11,2)+21)))</f>
        <v>8</v>
      </c>
      <c r="M11" s="11">
        <f t="shared" si="2"/>
        <v>0</v>
      </c>
      <c r="N11" s="11"/>
      <c r="O11" s="11">
        <f>IF(X11&lt;&gt;"",X11,IF(C11="Feiertag",K11*Gesamt!$J$32,IF(B11="So",K11*Gesamt!$J$31,IF(B11="Sa",K11*Gesamt!$J$30,0))))</f>
        <v>0</v>
      </c>
      <c r="P11" s="19">
        <f>IF(Y11&lt;&gt;"",Y11,IF(C11="Feiertag",K11*Gesamt!$K$32,IF(B11="So",K11*Gesamt!$K$31,IF(B11="Sa",K11*Gesamt!$K$30,0))))</f>
        <v>0</v>
      </c>
      <c r="R11" s="21" t="s">
        <v>56</v>
      </c>
      <c r="S11" s="17">
        <f>SUM(Gesamt!F2:F10)</f>
        <v>0</v>
      </c>
      <c r="T11" s="35"/>
      <c r="V11" s="11"/>
      <c r="W11" s="11"/>
      <c r="Y11" s="19"/>
    </row>
    <row r="12" spans="1:25" x14ac:dyDescent="0.25">
      <c r="A12" s="33">
        <v>46276</v>
      </c>
      <c r="B12" t="str">
        <f t="shared" si="0"/>
        <v>Fr</v>
      </c>
      <c r="D12" s="42"/>
      <c r="E12" s="42"/>
      <c r="F12" s="42"/>
      <c r="K12" s="11">
        <f t="shared" si="1"/>
        <v>0</v>
      </c>
      <c r="L12" s="11">
        <f ca="1">IF(W12&lt;&gt;"",W12,IF(OR(C12="Feiertag",A12&lt;Gesamt!$B$11,A12&gt;Gesamt!$B$13,),0,INDIRECT("S"&amp;WEEKDAY(A12,2)+21)))</f>
        <v>8</v>
      </c>
      <c r="M12" s="11">
        <f t="shared" si="2"/>
        <v>0</v>
      </c>
      <c r="N12" s="11"/>
      <c r="O12" s="11">
        <f>IF(X12&lt;&gt;"",X12,IF(C12="Feiertag",K12*Gesamt!$J$32,IF(B12="So",K12*Gesamt!$J$31,IF(B12="Sa",K12*Gesamt!$J$30,0))))</f>
        <v>0</v>
      </c>
      <c r="P12" s="19">
        <f>IF(Y12&lt;&gt;"",Y12,IF(C12="Feiertag",K12*Gesamt!$K$32,IF(B12="So",K12*Gesamt!$K$31,IF(B12="Sa",K12*Gesamt!$K$30,0))))</f>
        <v>0</v>
      </c>
      <c r="R12" s="34"/>
      <c r="T12" s="35"/>
      <c r="V12" s="11"/>
      <c r="W12" s="11"/>
      <c r="Y12" s="19"/>
    </row>
    <row r="13" spans="1:25" x14ac:dyDescent="0.25">
      <c r="A13" s="33">
        <v>46277</v>
      </c>
      <c r="B13" t="str">
        <f t="shared" si="0"/>
        <v>Sa</v>
      </c>
      <c r="D13" s="42"/>
      <c r="E13" s="42"/>
      <c r="F13" s="42"/>
      <c r="K13" s="11">
        <f t="shared" si="1"/>
        <v>0</v>
      </c>
      <c r="L13" s="11">
        <f ca="1">IF(W13&lt;&gt;"",W13,IF(OR(C13="Feiertag",A13&lt;Gesamt!$B$11,A13&gt;Gesamt!$B$13,),0,INDIRECT("S"&amp;WEEKDAY(A13,2)+21)))</f>
        <v>0</v>
      </c>
      <c r="M13" s="11">
        <f t="shared" si="2"/>
        <v>0</v>
      </c>
      <c r="N13" s="11"/>
      <c r="O13" s="11">
        <f>IF(X13&lt;&gt;"",X13,IF(C13="Feiertag",K13*Gesamt!$J$32,IF(B13="So",K13*Gesamt!$J$31,IF(B13="Sa",K13*Gesamt!$J$30,0))))</f>
        <v>0</v>
      </c>
      <c r="P13" s="19">
        <f>IF(Y13&lt;&gt;"",Y13,IF(C13="Feiertag",K13*Gesamt!$K$32,IF(B13="So",K13*Gesamt!$K$31,IF(B13="Sa",K13*Gesamt!$K$30,0))))</f>
        <v>0</v>
      </c>
      <c r="R13" s="21" t="s">
        <v>26</v>
      </c>
      <c r="S13">
        <f>COUNTIF(C2:C32, "Urlaub")+COUNTIF(C2:C32,"Urlaub halber Tag")/2</f>
        <v>0</v>
      </c>
      <c r="T13" s="35"/>
      <c r="V13" s="11"/>
      <c r="W13" s="11"/>
      <c r="Y13" s="19"/>
    </row>
    <row r="14" spans="1:25" x14ac:dyDescent="0.25">
      <c r="A14" s="33">
        <v>46278</v>
      </c>
      <c r="B14" t="str">
        <f t="shared" si="0"/>
        <v>So</v>
      </c>
      <c r="D14" s="42"/>
      <c r="E14" s="42"/>
      <c r="F14" s="42"/>
      <c r="K14" s="11">
        <f t="shared" si="1"/>
        <v>0</v>
      </c>
      <c r="L14" s="11">
        <f ca="1">IF(W14&lt;&gt;"",W14,IF(OR(C14="Feiertag",A14&lt;Gesamt!$B$11,A14&gt;Gesamt!$B$13,),0,INDIRECT("S"&amp;WEEKDAY(A14,2)+21)))</f>
        <v>0</v>
      </c>
      <c r="M14" s="11">
        <f t="shared" si="2"/>
        <v>0</v>
      </c>
      <c r="N14" s="11"/>
      <c r="O14" s="11">
        <f>IF(X14&lt;&gt;"",X14,IF(C14="Feiertag",K14*Gesamt!$J$32,IF(B14="So",K14*Gesamt!$J$31,IF(B14="Sa",K14*Gesamt!$J$30,0))))</f>
        <v>0</v>
      </c>
      <c r="P14" s="19">
        <f>IF(Y14&lt;&gt;"",Y14,IF(C14="Feiertag",K14*Gesamt!$K$32,IF(B14="So",K14*Gesamt!$K$31,IF(B14="Sa",K14*Gesamt!$K$30,0))))</f>
        <v>0</v>
      </c>
      <c r="R14" s="34"/>
      <c r="T14" s="35"/>
      <c r="V14" s="11"/>
      <c r="W14" s="11"/>
      <c r="Y14" s="19"/>
    </row>
    <row r="15" spans="1:25" x14ac:dyDescent="0.25">
      <c r="A15" s="33">
        <v>46279</v>
      </c>
      <c r="B15" t="str">
        <f t="shared" si="0"/>
        <v>Mo</v>
      </c>
      <c r="D15" s="42"/>
      <c r="E15" s="42"/>
      <c r="F15" s="42"/>
      <c r="K15" s="11">
        <f t="shared" si="1"/>
        <v>0</v>
      </c>
      <c r="L15" s="11">
        <f ca="1">IF(W15&lt;&gt;"",W15,IF(OR(C15="Feiertag",A15&lt;Gesamt!$B$11,A15&gt;Gesamt!$B$13,),0,INDIRECT("S"&amp;WEEKDAY(A15,2)+21)))</f>
        <v>8</v>
      </c>
      <c r="M15" s="11">
        <f t="shared" si="2"/>
        <v>0</v>
      </c>
      <c r="N15" s="11"/>
      <c r="O15" s="11">
        <f>IF(X15&lt;&gt;"",X15,IF(C15="Feiertag",K15*Gesamt!$J$32,IF(B15="So",K15*Gesamt!$J$31,IF(B15="Sa",K15*Gesamt!$J$30,0))))</f>
        <v>0</v>
      </c>
      <c r="P15" s="19">
        <f>IF(Y15&lt;&gt;"",Y15,IF(C15="Feiertag",K15*Gesamt!$K$32,IF(B15="So",K15*Gesamt!$K$31,IF(B15="Sa",K15*Gesamt!$K$30,0))))</f>
        <v>0</v>
      </c>
      <c r="R15" s="21" t="s">
        <v>57</v>
      </c>
      <c r="S15">
        <f>Gesamt!B5+Gesamt!B7-SUM(Gesamt!G2:G10)</f>
        <v>30</v>
      </c>
      <c r="T15" s="35"/>
      <c r="V15" s="11"/>
      <c r="W15" s="11"/>
      <c r="Y15" s="19"/>
    </row>
    <row r="16" spans="1:25" x14ac:dyDescent="0.25">
      <c r="A16" s="33">
        <v>46280</v>
      </c>
      <c r="B16" t="str">
        <f t="shared" si="0"/>
        <v>Di</v>
      </c>
      <c r="D16" s="42"/>
      <c r="E16" s="42"/>
      <c r="F16" s="42"/>
      <c r="K16" s="11">
        <f t="shared" si="1"/>
        <v>0</v>
      </c>
      <c r="L16" s="11">
        <f ca="1">IF(W16&lt;&gt;"",W16,IF(OR(C16="Feiertag",A16&lt;Gesamt!$B$11,A16&gt;Gesamt!$B$13,),0,INDIRECT("S"&amp;WEEKDAY(A16,2)+21)))</f>
        <v>8</v>
      </c>
      <c r="M16" s="11">
        <f t="shared" si="2"/>
        <v>0</v>
      </c>
      <c r="N16" s="11"/>
      <c r="O16" s="11">
        <f>IF(X16&lt;&gt;"",X16,IF(C16="Feiertag",K16*Gesamt!$J$32,IF(B16="So",K16*Gesamt!$J$31,IF(B16="Sa",K16*Gesamt!$J$30,0))))</f>
        <v>0</v>
      </c>
      <c r="P16" s="19">
        <f>IF(Y16&lt;&gt;"",Y16,IF(C16="Feiertag",K16*Gesamt!$K$32,IF(B16="So",K16*Gesamt!$K$31,IF(B16="Sa",K16*Gesamt!$K$30,0))))</f>
        <v>0</v>
      </c>
      <c r="T16" s="35"/>
      <c r="V16" s="11"/>
      <c r="W16" s="11"/>
      <c r="Y16" s="19"/>
    </row>
    <row r="17" spans="1:25" x14ac:dyDescent="0.25">
      <c r="A17" s="33">
        <v>46281</v>
      </c>
      <c r="B17" t="str">
        <f t="shared" si="0"/>
        <v>Mi</v>
      </c>
      <c r="D17" s="42"/>
      <c r="E17" s="42"/>
      <c r="F17" s="42"/>
      <c r="K17" s="11">
        <f t="shared" si="1"/>
        <v>0</v>
      </c>
      <c r="L17" s="11">
        <f ca="1">IF(W17&lt;&gt;"",W17,IF(OR(C17="Feiertag",A17&lt;Gesamt!$B$11,A17&gt;Gesamt!$B$13,),0,INDIRECT("S"&amp;WEEKDAY(A17,2)+21)))</f>
        <v>8</v>
      </c>
      <c r="M17" s="11">
        <f t="shared" si="2"/>
        <v>0</v>
      </c>
      <c r="N17" s="11"/>
      <c r="O17" s="11">
        <f>IF(X17&lt;&gt;"",X17,IF(C17="Feiertag",K17*Gesamt!$J$32,IF(B17="So",K17*Gesamt!$J$31,IF(B17="Sa",K17*Gesamt!$J$30,0))))</f>
        <v>0</v>
      </c>
      <c r="P17" s="19">
        <f>IF(Y17&lt;&gt;"",Y17,IF(C17="Feiertag",K17*Gesamt!$K$32,IF(B17="So",K17*Gesamt!$K$31,IF(B17="Sa",K17*Gesamt!$K$30,0))))</f>
        <v>0</v>
      </c>
      <c r="R17" s="21" t="s">
        <v>50</v>
      </c>
      <c r="S17" s="11">
        <f>SUM(K2:K32)</f>
        <v>0</v>
      </c>
      <c r="T17" s="35"/>
      <c r="V17" s="11"/>
      <c r="W17" s="11"/>
      <c r="Y17" s="19"/>
    </row>
    <row r="18" spans="1:25" x14ac:dyDescent="0.25">
      <c r="A18" s="33">
        <v>46282</v>
      </c>
      <c r="B18" t="str">
        <f t="shared" si="0"/>
        <v>Do</v>
      </c>
      <c r="D18" s="42"/>
      <c r="E18" s="42"/>
      <c r="F18" s="42"/>
      <c r="K18" s="11">
        <f t="shared" si="1"/>
        <v>0</v>
      </c>
      <c r="L18" s="11">
        <f ca="1">IF(W18&lt;&gt;"",W18,IF(OR(C18="Feiertag",A18&lt;Gesamt!$B$11,A18&gt;Gesamt!$B$13,),0,INDIRECT("S"&amp;WEEKDAY(A18,2)+21)))</f>
        <v>8</v>
      </c>
      <c r="M18" s="11">
        <f t="shared" si="2"/>
        <v>0</v>
      </c>
      <c r="N18" s="11"/>
      <c r="O18" s="11">
        <f>IF(X18&lt;&gt;"",X18,IF(C18="Feiertag",K18*Gesamt!$J$32,IF(B18="So",K18*Gesamt!$J$31,IF(B18="Sa",K18*Gesamt!$J$30,0))))</f>
        <v>0</v>
      </c>
      <c r="P18" s="19">
        <f>IF(Y18&lt;&gt;"",Y18,IF(C18="Feiertag",K18*Gesamt!$K$32,IF(B18="So",K18*Gesamt!$K$31,IF(B18="Sa",K18*Gesamt!$K$30,0))))</f>
        <v>0</v>
      </c>
      <c r="T18" s="35"/>
      <c r="V18" s="11"/>
      <c r="W18" s="11"/>
      <c r="Y18" s="19"/>
    </row>
    <row r="19" spans="1:25" x14ac:dyDescent="0.25">
      <c r="A19" s="33">
        <v>46283</v>
      </c>
      <c r="B19" t="str">
        <f t="shared" si="0"/>
        <v>Fr</v>
      </c>
      <c r="D19" s="42"/>
      <c r="E19" s="42"/>
      <c r="F19" s="42"/>
      <c r="K19" s="11">
        <f t="shared" si="1"/>
        <v>0</v>
      </c>
      <c r="L19" s="11">
        <f ca="1">IF(W19&lt;&gt;"",W19,IF(OR(C19="Feiertag",A19&lt;Gesamt!$B$11,A19&gt;Gesamt!$B$13,),0,INDIRECT("S"&amp;WEEKDAY(A19,2)+21)))</f>
        <v>8</v>
      </c>
      <c r="M19" s="11">
        <f t="shared" si="2"/>
        <v>0</v>
      </c>
      <c r="N19" s="11"/>
      <c r="O19" s="11">
        <f>IF(X19&lt;&gt;"",X19,IF(C19="Feiertag",K19*Gesamt!$J$32,IF(B19="So",K19*Gesamt!$J$31,IF(B19="Sa",K19*Gesamt!$J$30,0))))</f>
        <v>0</v>
      </c>
      <c r="P19" s="19">
        <f>IF(Y19&lt;&gt;"",Y19,IF(C19="Feiertag",K19*Gesamt!$K$32,IF(B19="So",K19*Gesamt!$K$31,IF(B19="Sa",K19*Gesamt!$K$30,0))))</f>
        <v>0</v>
      </c>
      <c r="R19" s="21" t="s">
        <v>66</v>
      </c>
      <c r="S19" s="11">
        <f ca="1">SUM(L2:L32)</f>
        <v>176</v>
      </c>
      <c r="T19" s="35"/>
      <c r="V19" s="11"/>
      <c r="W19" s="11"/>
      <c r="Y19" s="19"/>
    </row>
    <row r="20" spans="1:25" x14ac:dyDescent="0.25">
      <c r="A20" s="33">
        <v>46284</v>
      </c>
      <c r="B20" t="str">
        <f t="shared" si="0"/>
        <v>Sa</v>
      </c>
      <c r="D20" s="42"/>
      <c r="E20" s="42"/>
      <c r="F20" s="42"/>
      <c r="K20" s="11">
        <f t="shared" si="1"/>
        <v>0</v>
      </c>
      <c r="L20" s="11">
        <f ca="1">IF(W20&lt;&gt;"",W20,IF(OR(C20="Feiertag",A20&lt;Gesamt!$B$11,A20&gt;Gesamt!$B$13,),0,INDIRECT("S"&amp;WEEKDAY(A20,2)+21)))</f>
        <v>0</v>
      </c>
      <c r="M20" s="11">
        <f t="shared" si="2"/>
        <v>0</v>
      </c>
      <c r="N20" s="11"/>
      <c r="O20" s="11">
        <f>IF(X20&lt;&gt;"",X20,IF(C20="Feiertag",K20*Gesamt!$J$32,IF(B20="So",K20*Gesamt!$J$31,IF(B20="Sa",K20*Gesamt!$J$30,0))))</f>
        <v>0</v>
      </c>
      <c r="P20" s="19">
        <f>IF(Y20&lt;&gt;"",Y20,IF(C20="Feiertag",K20*Gesamt!$K$32,IF(B20="So",K20*Gesamt!$K$31,IF(B20="Sa",K20*Gesamt!$K$30,0))))</f>
        <v>0</v>
      </c>
      <c r="T20" s="35"/>
      <c r="V20" s="11"/>
      <c r="W20" s="11"/>
      <c r="Y20" s="19"/>
    </row>
    <row r="21" spans="1:25" x14ac:dyDescent="0.25">
      <c r="A21" s="33">
        <v>46285</v>
      </c>
      <c r="B21" t="str">
        <f t="shared" si="0"/>
        <v>So</v>
      </c>
      <c r="D21" s="42"/>
      <c r="E21" s="42"/>
      <c r="F21" s="42"/>
      <c r="K21" s="11">
        <f t="shared" si="1"/>
        <v>0</v>
      </c>
      <c r="L21" s="11">
        <f ca="1">IF(W21&lt;&gt;"",W21,IF(OR(C21="Feiertag",A21&lt;Gesamt!$B$11,A21&gt;Gesamt!$B$13,),0,INDIRECT("S"&amp;WEEKDAY(A21,2)+21)))</f>
        <v>0</v>
      </c>
      <c r="M21" s="11">
        <f t="shared" si="2"/>
        <v>0</v>
      </c>
      <c r="N21" s="11"/>
      <c r="O21" s="11">
        <f>IF(X21&lt;&gt;"",X21,IF(C21="Feiertag",K21*Gesamt!$J$32,IF(B21="So",K21*Gesamt!$J$31,IF(B21="Sa",K21*Gesamt!$J$30,0))))</f>
        <v>0</v>
      </c>
      <c r="P21" s="19">
        <f>IF(Y21&lt;&gt;"",Y21,IF(C21="Feiertag",K21*Gesamt!$K$32,IF(B21="So",K21*Gesamt!$K$31,IF(B21="Sa",K21*Gesamt!$K$30,0))))</f>
        <v>0</v>
      </c>
      <c r="R21" s="14" t="s">
        <v>6</v>
      </c>
      <c r="T21" s="35"/>
      <c r="V21" s="11"/>
      <c r="W21" s="11"/>
      <c r="Y21" s="19"/>
    </row>
    <row r="22" spans="1:25" x14ac:dyDescent="0.25">
      <c r="A22" s="33">
        <v>46286</v>
      </c>
      <c r="B22" t="str">
        <f t="shared" si="0"/>
        <v>Mo</v>
      </c>
      <c r="D22" s="42"/>
      <c r="E22" s="42"/>
      <c r="F22" s="42"/>
      <c r="K22" s="11">
        <f t="shared" si="1"/>
        <v>0</v>
      </c>
      <c r="L22" s="11">
        <f ca="1">IF(W22&lt;&gt;"",W22,IF(OR(C22="Feiertag",A22&lt;Gesamt!$B$11,A22&gt;Gesamt!$B$13,),0,INDIRECT("S"&amp;WEEKDAY(A22,2)+21)))</f>
        <v>8</v>
      </c>
      <c r="M22" s="11">
        <f t="shared" si="2"/>
        <v>0</v>
      </c>
      <c r="N22" s="11"/>
      <c r="O22" s="11">
        <f>IF(X22&lt;&gt;"",X22,IF(C22="Feiertag",K22*Gesamt!$J$32,IF(B22="So",K22*Gesamt!$J$31,IF(B22="Sa",K22*Gesamt!$J$30,0))))</f>
        <v>0</v>
      </c>
      <c r="P22" s="19">
        <f>IF(Y22&lt;&gt;"",Y22,IF(C22="Feiertag",K22*Gesamt!$K$32,IF(B22="So",K22*Gesamt!$K$31,IF(B22="Sa",K22*Gesamt!$K$30,0))))</f>
        <v>0</v>
      </c>
      <c r="R22" s="4" t="s">
        <v>43</v>
      </c>
      <c r="S22" s="11">
        <f>Gesamt!C30</f>
        <v>8</v>
      </c>
      <c r="T22" s="35"/>
      <c r="V22" s="11"/>
      <c r="W22" s="11"/>
      <c r="Y22" s="19"/>
    </row>
    <row r="23" spans="1:25" x14ac:dyDescent="0.25">
      <c r="A23" s="33">
        <v>46287</v>
      </c>
      <c r="B23" t="str">
        <f t="shared" ref="B23:B31" si="3">TEXT(A23,"TTT")</f>
        <v>Di</v>
      </c>
      <c r="D23" s="42"/>
      <c r="E23" s="42"/>
      <c r="F23" s="42"/>
      <c r="K23" s="11">
        <f t="shared" si="1"/>
        <v>0</v>
      </c>
      <c r="L23" s="11">
        <f ca="1">IF(W23&lt;&gt;"",W23,IF(OR(C23="Feiertag",A23&lt;Gesamt!$B$11,A23&gt;Gesamt!$B$13,),0,INDIRECT("S"&amp;WEEKDAY(A23,2)+21)))</f>
        <v>8</v>
      </c>
      <c r="M23" s="11">
        <f t="shared" si="2"/>
        <v>0</v>
      </c>
      <c r="N23" s="11"/>
      <c r="O23" s="11">
        <f>IF(X23&lt;&gt;"",X23,IF(C23="Feiertag",K23*Gesamt!$J$32,IF(B23="So",K23*Gesamt!$J$31,IF(B23="Sa",K23*Gesamt!$J$30,0))))</f>
        <v>0</v>
      </c>
      <c r="P23" s="19">
        <f>IF(Y23&lt;&gt;"",Y23,IF(C23="Feiertag",K23*Gesamt!$K$32,IF(B23="So",K23*Gesamt!$K$31,IF(B23="Sa",K23*Gesamt!$K$30,0))))</f>
        <v>0</v>
      </c>
      <c r="R23" s="4" t="s">
        <v>44</v>
      </c>
      <c r="S23" s="11">
        <f>Gesamt!C31</f>
        <v>8</v>
      </c>
      <c r="T23" s="35"/>
      <c r="V23" s="11"/>
      <c r="W23" s="11"/>
      <c r="Y23" s="19"/>
    </row>
    <row r="24" spans="1:25" x14ac:dyDescent="0.25">
      <c r="A24" s="33">
        <v>46288</v>
      </c>
      <c r="B24" t="str">
        <f t="shared" si="3"/>
        <v>Mi</v>
      </c>
      <c r="D24" s="42"/>
      <c r="E24" s="42"/>
      <c r="F24" s="42"/>
      <c r="K24" s="11">
        <f t="shared" si="1"/>
        <v>0</v>
      </c>
      <c r="L24" s="11">
        <f ca="1">IF(W24&lt;&gt;"",W24,IF(OR(C24="Feiertag",A24&lt;Gesamt!$B$11,A24&gt;Gesamt!$B$13,),0,INDIRECT("S"&amp;WEEKDAY(A24,2)+21)))</f>
        <v>8</v>
      </c>
      <c r="M24" s="11">
        <f t="shared" si="2"/>
        <v>0</v>
      </c>
      <c r="N24" s="11"/>
      <c r="O24" s="11">
        <f>IF(X24&lt;&gt;"",X24,IF(C24="Feiertag",K24*Gesamt!$J$32,IF(B24="So",K24*Gesamt!$J$31,IF(B24="Sa",K24*Gesamt!$J$30,0))))</f>
        <v>0</v>
      </c>
      <c r="P24" s="19">
        <f>IF(Y24&lt;&gt;"",Y24,IF(C24="Feiertag",K24*Gesamt!$K$32,IF(B24="So",K24*Gesamt!$K$31,IF(B24="Sa",K24*Gesamt!$K$30,0))))</f>
        <v>0</v>
      </c>
      <c r="R24" s="4" t="s">
        <v>45</v>
      </c>
      <c r="S24" s="11">
        <f>Gesamt!C32</f>
        <v>8</v>
      </c>
      <c r="T24" s="35"/>
      <c r="V24" s="11"/>
      <c r="W24" s="11"/>
      <c r="Y24" s="19"/>
    </row>
    <row r="25" spans="1:25" x14ac:dyDescent="0.25">
      <c r="A25" s="33">
        <v>46289</v>
      </c>
      <c r="B25" t="str">
        <f t="shared" si="3"/>
        <v>Do</v>
      </c>
      <c r="D25" s="42"/>
      <c r="E25" s="42"/>
      <c r="F25" s="42"/>
      <c r="K25" s="11">
        <f t="shared" si="1"/>
        <v>0</v>
      </c>
      <c r="L25" s="11">
        <f ca="1">IF(W25&lt;&gt;"",W25,IF(OR(C25="Feiertag",A25&lt;Gesamt!$B$11,A25&gt;Gesamt!$B$13,),0,INDIRECT("S"&amp;WEEKDAY(A25,2)+21)))</f>
        <v>8</v>
      </c>
      <c r="M25" s="11">
        <f t="shared" si="2"/>
        <v>0</v>
      </c>
      <c r="N25" s="11"/>
      <c r="O25" s="11">
        <f>IF(X25&lt;&gt;"",X25,IF(C25="Feiertag",K25*Gesamt!$J$32,IF(B25="So",K25*Gesamt!$J$31,IF(B25="Sa",K25*Gesamt!$J$30,0))))</f>
        <v>0</v>
      </c>
      <c r="P25" s="19">
        <f>IF(Y25&lt;&gt;"",Y25,IF(C25="Feiertag",K25*Gesamt!$K$32,IF(B25="So",K25*Gesamt!$K$31,IF(B25="Sa",K25*Gesamt!$K$30,0))))</f>
        <v>0</v>
      </c>
      <c r="R25" s="4" t="s">
        <v>46</v>
      </c>
      <c r="S25" s="11">
        <f>Gesamt!C33</f>
        <v>8</v>
      </c>
      <c r="T25" s="35"/>
      <c r="V25" s="11"/>
      <c r="W25" s="11"/>
      <c r="Y25" s="19"/>
    </row>
    <row r="26" spans="1:25" x14ac:dyDescent="0.25">
      <c r="A26" s="33">
        <v>46290</v>
      </c>
      <c r="B26" t="str">
        <f t="shared" si="3"/>
        <v>Fr</v>
      </c>
      <c r="D26" s="42"/>
      <c r="E26" s="42"/>
      <c r="F26" s="42"/>
      <c r="K26" s="11">
        <f t="shared" si="1"/>
        <v>0</v>
      </c>
      <c r="L26" s="11">
        <f ca="1">IF(W26&lt;&gt;"",W26,IF(OR(C26="Feiertag",A26&lt;Gesamt!$B$11,A26&gt;Gesamt!$B$13,),0,INDIRECT("S"&amp;WEEKDAY(A26,2)+21)))</f>
        <v>8</v>
      </c>
      <c r="M26" s="11">
        <f t="shared" si="2"/>
        <v>0</v>
      </c>
      <c r="N26" s="11"/>
      <c r="O26" s="11">
        <f>IF(X26&lt;&gt;"",X26,IF(C26="Feiertag",K26*Gesamt!$J$32,IF(B26="So",K26*Gesamt!$J$31,IF(B26="Sa",K26*Gesamt!$J$30,0))))</f>
        <v>0</v>
      </c>
      <c r="P26" s="19">
        <f>IF(Y26&lt;&gt;"",Y26,IF(C26="Feiertag",K26*Gesamt!$K$32,IF(B26="So",K26*Gesamt!$K$31,IF(B26="Sa",K26*Gesamt!$K$30,0))))</f>
        <v>0</v>
      </c>
      <c r="R26" s="4" t="s">
        <v>47</v>
      </c>
      <c r="S26" s="11">
        <f>Gesamt!C34</f>
        <v>8</v>
      </c>
      <c r="T26" s="35"/>
      <c r="V26" s="11"/>
      <c r="W26" s="11"/>
      <c r="Y26" s="19"/>
    </row>
    <row r="27" spans="1:25" x14ac:dyDescent="0.25">
      <c r="A27" s="33">
        <v>46291</v>
      </c>
      <c r="B27" t="str">
        <f t="shared" si="3"/>
        <v>Sa</v>
      </c>
      <c r="D27" s="42"/>
      <c r="E27" s="42"/>
      <c r="F27" s="42"/>
      <c r="K27" s="11">
        <f t="shared" si="1"/>
        <v>0</v>
      </c>
      <c r="L27" s="11">
        <f ca="1">IF(W27&lt;&gt;"",W27,IF(OR(C27="Feiertag",A27&lt;Gesamt!$B$11,A27&gt;Gesamt!$B$13,),0,INDIRECT("S"&amp;WEEKDAY(A27,2)+21)))</f>
        <v>0</v>
      </c>
      <c r="M27" s="11">
        <f t="shared" si="2"/>
        <v>0</v>
      </c>
      <c r="N27" s="11"/>
      <c r="O27" s="11">
        <f>IF(X27&lt;&gt;"",X27,IF(C27="Feiertag",K27*Gesamt!$J$32,IF(B27="So",K27*Gesamt!$J$31,IF(B27="Sa",K27*Gesamt!$J$30,0))))</f>
        <v>0</v>
      </c>
      <c r="P27" s="19">
        <f>IF(Y27&lt;&gt;"",Y27,IF(C27="Feiertag",K27*Gesamt!$K$32,IF(B27="So",K27*Gesamt!$K$31,IF(B27="Sa",K27*Gesamt!$K$30,0))))</f>
        <v>0</v>
      </c>
      <c r="R27" s="4" t="s">
        <v>48</v>
      </c>
      <c r="S27" s="11">
        <f>Gesamt!C35</f>
        <v>0</v>
      </c>
      <c r="T27" s="35"/>
      <c r="V27" s="11"/>
      <c r="W27" s="11"/>
      <c r="Y27" s="19"/>
    </row>
    <row r="28" spans="1:25" x14ac:dyDescent="0.25">
      <c r="A28" s="33">
        <v>46292</v>
      </c>
      <c r="B28" t="str">
        <f t="shared" si="3"/>
        <v>So</v>
      </c>
      <c r="D28" s="42"/>
      <c r="E28" s="42"/>
      <c r="F28" s="42"/>
      <c r="K28" s="11">
        <f t="shared" si="1"/>
        <v>0</v>
      </c>
      <c r="L28" s="11">
        <f ca="1">IF(W28&lt;&gt;"",W28,IF(OR(C28="Feiertag",A28&lt;Gesamt!$B$11,A28&gt;Gesamt!$B$13,),0,INDIRECT("S"&amp;WEEKDAY(A28,2)+21)))</f>
        <v>0</v>
      </c>
      <c r="M28" s="11">
        <f t="shared" si="2"/>
        <v>0</v>
      </c>
      <c r="N28" s="11"/>
      <c r="O28" s="11">
        <f>IF(X28&lt;&gt;"",X28,IF(C28="Feiertag",K28*Gesamt!$J$32,IF(B28="So",K28*Gesamt!$J$31,IF(B28="Sa",K28*Gesamt!$J$30,0))))</f>
        <v>0</v>
      </c>
      <c r="P28" s="19">
        <f>IF(Y28&lt;&gt;"",Y28,IF(C28="Feiertag",K28*Gesamt!$K$32,IF(B28="So",K28*Gesamt!$K$31,IF(B28="Sa",K28*Gesamt!$K$30,0))))</f>
        <v>0</v>
      </c>
      <c r="R28" s="4" t="s">
        <v>49</v>
      </c>
      <c r="S28" s="11">
        <f>Gesamt!C36</f>
        <v>0</v>
      </c>
      <c r="T28" s="35"/>
      <c r="V28" s="11"/>
      <c r="W28" s="11"/>
      <c r="Y28" s="19"/>
    </row>
    <row r="29" spans="1:25" x14ac:dyDescent="0.25">
      <c r="A29" s="33">
        <v>46293</v>
      </c>
      <c r="B29" t="str">
        <f t="shared" si="3"/>
        <v>Mo</v>
      </c>
      <c r="D29" s="42"/>
      <c r="E29" s="42"/>
      <c r="F29" s="42"/>
      <c r="K29" s="11">
        <f t="shared" si="1"/>
        <v>0</v>
      </c>
      <c r="L29" s="11">
        <f ca="1">IF(W29&lt;&gt;"",W29,IF(OR(C29="Feiertag",A29&lt;Gesamt!$B$11,A29&gt;Gesamt!$B$13,),0,INDIRECT("S"&amp;WEEKDAY(A29,2)+21)))</f>
        <v>8</v>
      </c>
      <c r="M29" s="11">
        <f t="shared" si="2"/>
        <v>0</v>
      </c>
      <c r="N29" s="11"/>
      <c r="O29" s="11">
        <f>IF(X29&lt;&gt;"",X29,IF(C29="Feiertag",K29*Gesamt!$J$32,IF(B29="So",K29*Gesamt!$J$31,IF(B29="Sa",K29*Gesamt!$J$30,0))))</f>
        <v>0</v>
      </c>
      <c r="P29" s="19">
        <f>IF(Y29&lt;&gt;"",Y29,IF(C29="Feiertag",K29*Gesamt!$K$32,IF(B29="So",K29*Gesamt!$K$31,IF(B29="Sa",K29*Gesamt!$K$30,0))))</f>
        <v>0</v>
      </c>
      <c r="R29" s="14" t="s">
        <v>54</v>
      </c>
      <c r="S29" s="11">
        <f>SUM(S22:S28)</f>
        <v>40</v>
      </c>
      <c r="T29" s="35"/>
      <c r="V29" s="11"/>
      <c r="W29" s="11"/>
      <c r="Y29" s="19"/>
    </row>
    <row r="30" spans="1:25" x14ac:dyDescent="0.25">
      <c r="A30" s="33">
        <v>46294</v>
      </c>
      <c r="B30" t="str">
        <f t="shared" si="3"/>
        <v>Di</v>
      </c>
      <c r="D30" s="42"/>
      <c r="E30" s="42"/>
      <c r="F30" s="42"/>
      <c r="K30" s="11">
        <f t="shared" si="1"/>
        <v>0</v>
      </c>
      <c r="L30" s="11">
        <f ca="1">IF(W30&lt;&gt;"",W30,IF(OR(C30="Feiertag",A30&lt;Gesamt!$B$11,A30&gt;Gesamt!$B$13,),0,INDIRECT("S"&amp;WEEKDAY(A30,2)+21)))</f>
        <v>8</v>
      </c>
      <c r="M30" s="11">
        <f t="shared" si="2"/>
        <v>0</v>
      </c>
      <c r="N30" s="11"/>
      <c r="O30" s="11">
        <f>IF(X30&lt;&gt;"",X30,IF(C30="Feiertag",K30*Gesamt!$J$32,IF(B30="So",K30*Gesamt!$J$31,IF(B30="Sa",K30*Gesamt!$J$30,0))))</f>
        <v>0</v>
      </c>
      <c r="P30" s="19">
        <f>IF(Y30&lt;&gt;"",Y30,IF(C30="Feiertag",K30*Gesamt!$K$32,IF(B30="So",K30*Gesamt!$K$31,IF(B30="Sa",K30*Gesamt!$K$30,0))))</f>
        <v>0</v>
      </c>
      <c r="T30" s="35"/>
      <c r="V30" s="11"/>
      <c r="W30" s="11"/>
      <c r="Y30" s="19"/>
    </row>
    <row r="31" spans="1:25" x14ac:dyDescent="0.25">
      <c r="A31" s="33">
        <v>46295</v>
      </c>
      <c r="B31" t="str">
        <f t="shared" si="3"/>
        <v>Mi</v>
      </c>
      <c r="D31" s="42"/>
      <c r="E31" s="42"/>
      <c r="F31" s="42"/>
      <c r="K31" s="11">
        <f t="shared" si="1"/>
        <v>0</v>
      </c>
      <c r="L31" s="11">
        <f ca="1">IF(W31&lt;&gt;"",W31,IF(OR(C31="Feiertag",A31&lt;Gesamt!$B$11,A31&gt;Gesamt!$B$13,),0,INDIRECT("S"&amp;WEEKDAY(A31,2)+21)))</f>
        <v>8</v>
      </c>
      <c r="M31" s="11">
        <f t="shared" si="2"/>
        <v>0</v>
      </c>
      <c r="N31" s="11"/>
      <c r="O31" s="11">
        <f>IF(X31&lt;&gt;"",X31,IF(C31="Feiertag",K31*Gesamt!$J$32,IF(B31="So",K31*Gesamt!$J$31,IF(B31="Sa",K31*Gesamt!$J$30,0))))</f>
        <v>0</v>
      </c>
      <c r="P31" s="19">
        <f>IF(Y31&lt;&gt;"",Y31,IF(C31="Feiertag",K31*Gesamt!$K$32,IF(B31="So",K31*Gesamt!$K$31,IF(B31="Sa",K31*Gesamt!$K$30,0))))</f>
        <v>0</v>
      </c>
      <c r="T31" s="35"/>
      <c r="V31" s="11"/>
      <c r="W31" s="11"/>
      <c r="Y31" s="19"/>
    </row>
    <row r="32" spans="1:25" x14ac:dyDescent="0.25">
      <c r="A32" s="33"/>
      <c r="D32" s="42"/>
      <c r="E32" s="42"/>
      <c r="F32" s="42"/>
      <c r="L32" s="11"/>
      <c r="M32" s="11"/>
      <c r="N32" s="11"/>
      <c r="O32" s="11"/>
      <c r="P32" s="11"/>
      <c r="Y32" s="19"/>
    </row>
  </sheetData>
  <sheetProtection algorithmName="SHA-512" hashValue="jG/fcjwD7ralmQUU13Wg3hLfL8SsxoBHWpG/Oecywj2NC6TKsXP6qpkZOK6VZQ9BhKDaGSvYcJ+801la9rd8kw==" saltValue="bv30homI1LEDG1Lr82eGHQ==" spinCount="100000" sheet="1" objects="1" scenarios="1" formatCells="0" formatColumns="0"/>
  <protectedRanges>
    <protectedRange sqref="A34:XFD40" name="Zeilen 34 bis 40"/>
    <protectedRange sqref="A1:Q1" name="Überschriften"/>
    <protectedRange sqref="C2:J32 N2:N32 S22:S28 V2:Y32" name="Bereich1"/>
    <protectedRange sqref="Q1:Q1048576" name="Spalte Q"/>
  </protectedRanges>
  <mergeCells count="1">
    <mergeCell ref="R3:S3"/>
  </mergeCells>
  <phoneticPr fontId="0" type="noConversion"/>
  <conditionalFormatting sqref="A2:P31">
    <cfRule type="expression" dxfId="7" priority="1">
      <formula>$C2="Feiertag"</formula>
    </cfRule>
    <cfRule type="expression" dxfId="6" priority="2">
      <formula>WEEKDAY($A2,2)&gt;=6</formula>
    </cfRule>
  </conditionalFormatting>
  <dataValidations count="1">
    <dataValidation type="time" allowBlank="1" showInputMessage="1" showErrorMessage="1" sqref="D2:J31" xr:uid="{7C785229-D736-421A-87B8-9588131991D4}">
      <formula1>0</formula1>
      <formula2>0.999305555555556</formula2>
    </dataValidation>
  </dataValidations>
  <pageMargins left="0.7" right="0.7" top="0.78740157499999996" bottom="0.78740157499999996" header="0.3" footer="0.3"/>
  <pageSetup paperSize="9" scale="84" orientation="landscape" horizontalDpi="300" r:id="rId1"/>
  <ignoredErrors>
    <ignoredError sqref="S7" formulaRange="1"/>
  </ignoredErrors>
  <extLst>
    <ext xmlns:x14="http://schemas.microsoft.com/office/spreadsheetml/2009/9/main" uri="{CCE6A557-97BC-4b89-ADB6-D9C93CAAB3DF}">
      <x14:dataValidations xmlns:xm="http://schemas.microsoft.com/office/excel/2006/main" count="1">
        <x14:dataValidation type="list" allowBlank="1" showInputMessage="1" showErrorMessage="1" xr:uid="{19256AB4-F86D-4EE4-B169-59F737B9B884}">
          <x14:formula1>
            <xm:f>Anleitung!$AA$1:$AA$6</xm:f>
          </x14:formula1>
          <xm:sqref>C2:C31</xm:sqref>
        </x14:dataValidation>
      </x14:dataValidations>
    </ext>
  </extLst>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16</vt:i4>
      </vt:variant>
      <vt:variant>
        <vt:lpstr>Benannte Bereiche</vt:lpstr>
      </vt:variant>
      <vt:variant>
        <vt:i4>12</vt:i4>
      </vt:variant>
    </vt:vector>
  </HeadingPairs>
  <TitlesOfParts>
    <vt:vector size="28" baseType="lpstr">
      <vt:lpstr>Jan</vt:lpstr>
      <vt:lpstr>Feb</vt:lpstr>
      <vt:lpstr>Mär</vt:lpstr>
      <vt:lpstr>Apr</vt:lpstr>
      <vt:lpstr>Mai</vt:lpstr>
      <vt:lpstr>Jun</vt:lpstr>
      <vt:lpstr>Jul</vt:lpstr>
      <vt:lpstr>Aug</vt:lpstr>
      <vt:lpstr>Sep</vt:lpstr>
      <vt:lpstr>Okt</vt:lpstr>
      <vt:lpstr>Nov</vt:lpstr>
      <vt:lpstr>Dez</vt:lpstr>
      <vt:lpstr>Gesamt</vt:lpstr>
      <vt:lpstr>Anleitung</vt:lpstr>
      <vt:lpstr>Zeitumrechnung</vt:lpstr>
      <vt:lpstr>Lizenz</vt:lpstr>
      <vt:lpstr>Apr!Druckbereich</vt:lpstr>
      <vt:lpstr>Aug!Druckbereich</vt:lpstr>
      <vt:lpstr>Dez!Druckbereich</vt:lpstr>
      <vt:lpstr>Feb!Druckbereich</vt:lpstr>
      <vt:lpstr>Jan!Druckbereich</vt:lpstr>
      <vt:lpstr>Jul!Druckbereich</vt:lpstr>
      <vt:lpstr>Jun!Druckbereich</vt:lpstr>
      <vt:lpstr>Mai!Druckbereich</vt:lpstr>
      <vt:lpstr>Mär!Druckbereich</vt:lpstr>
      <vt:lpstr>Nov!Druckbereich</vt:lpstr>
      <vt:lpstr>Okt!Druckbereich</vt:lpstr>
      <vt:lpstr>Sep!Druckbereich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drdk</dc:creator>
  <cp:lastModifiedBy>tegula</cp:lastModifiedBy>
  <cp:lastPrinted>2025-11-27T11:54:33Z</cp:lastPrinted>
  <dcterms:created xsi:type="dcterms:W3CDTF">2014-03-03T20:49:54Z</dcterms:created>
  <dcterms:modified xsi:type="dcterms:W3CDTF">2026-01-06T23:18:08Z</dcterms:modified>
</cp:coreProperties>
</file>